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930" yWindow="615" windowWidth="15450" windowHeight="9960"/>
  </bookViews>
  <sheets>
    <sheet name="1" sheetId="3" r:id="rId1"/>
  </sheets>
  <definedNames>
    <definedName name="APPT" localSheetId="0">'1'!#REF!</definedName>
    <definedName name="FIO" localSheetId="0">'1'!#REF!</definedName>
    <definedName name="SIGN" localSheetId="0">'1'!$A$17:$E$17</definedName>
    <definedName name="_xlnm.Print_Titles" localSheetId="0">'1'!$8:$8</definedName>
    <definedName name="_xlnm.Print_Area" localSheetId="0">'1'!$A$1:$E$35</definedName>
  </definedNames>
  <calcPr calcId="125725"/>
</workbook>
</file>

<file path=xl/calcChain.xml><?xml version="1.0" encoding="utf-8"?>
<calcChain xmlns="http://schemas.openxmlformats.org/spreadsheetml/2006/main">
  <c r="E30" i="3"/>
  <c r="D29"/>
  <c r="C29"/>
  <c r="C23"/>
  <c r="C19"/>
  <c r="C9" s="1"/>
  <c r="D23"/>
  <c r="D10"/>
  <c r="C10"/>
  <c r="E14"/>
  <c r="E34"/>
  <c r="E12" l="1"/>
  <c r="D19" l="1"/>
  <c r="C15" l="1"/>
  <c r="E20"/>
  <c r="E11"/>
  <c r="E33"/>
  <c r="E32"/>
  <c r="D27" l="1"/>
  <c r="D26" s="1"/>
  <c r="C27"/>
  <c r="C26" s="1"/>
  <c r="D15"/>
  <c r="E26" l="1"/>
  <c r="E16"/>
  <c r="E28"/>
  <c r="E25"/>
  <c r="E24"/>
  <c r="E21"/>
  <c r="E18"/>
  <c r="D17"/>
  <c r="D9" s="1"/>
  <c r="C17"/>
  <c r="E15"/>
  <c r="E13"/>
  <c r="C35" l="1"/>
  <c r="D35"/>
  <c r="E23"/>
  <c r="E17"/>
  <c r="E10"/>
  <c r="E19"/>
  <c r="E22"/>
  <c r="E9" l="1"/>
  <c r="E27"/>
  <c r="E31" l="1"/>
  <c r="E35"/>
  <c r="E29" l="1"/>
</calcChain>
</file>

<file path=xl/sharedStrings.xml><?xml version="1.0" encoding="utf-8"?>
<sst xmlns="http://schemas.openxmlformats.org/spreadsheetml/2006/main" count="61" uniqueCount="60">
  <si>
    <t>КЦСР</t>
  </si>
  <si>
    <t>Наименование КЦСР</t>
  </si>
  <si>
    <t>Непрограммные расходы органов местного самоуправления</t>
  </si>
  <si>
    <t>Непрограммные расходы исполнительных органов местного самоуправления</t>
  </si>
  <si>
    <t>Итого</t>
  </si>
  <si>
    <t>% исполнения</t>
  </si>
  <si>
    <t>Мероприятия в области жилищного хозяйства</t>
  </si>
  <si>
    <t>тыс. руб.</t>
  </si>
  <si>
    <t>Глава муниципального образования поселка Чиринда в рамках непрограммных расходов поселка Чиринда</t>
  </si>
  <si>
    <t>01 0 00 00000</t>
  </si>
  <si>
    <t>01 1 00 00000</t>
  </si>
  <si>
    <t>01 2 00 00000</t>
  </si>
  <si>
    <t>01 2 00 95020</t>
  </si>
  <si>
    <t>01 3 00 00000</t>
  </si>
  <si>
    <t>01 3 00 60020</t>
  </si>
  <si>
    <t>01 4 00 00000</t>
  </si>
  <si>
    <t>01 4 00 60010</t>
  </si>
  <si>
    <t>01 4 00 60050</t>
  </si>
  <si>
    <t>01 5 00 00000</t>
  </si>
  <si>
    <t>01 5 00 74120</t>
  </si>
  <si>
    <t>81 0 00 00000</t>
  </si>
  <si>
    <t>81 1 00 00230</t>
  </si>
  <si>
    <t>91 0 00 00000</t>
  </si>
  <si>
    <t>91 1 00 00210</t>
  </si>
  <si>
    <t>Руководство и управление в сфере установленных функций органов местного самоуправления в рамках непрограммных расходов Администрации поселка Чиринда Красноярского края</t>
  </si>
  <si>
    <t>01 5 00 S4120</t>
  </si>
  <si>
    <t xml:space="preserve">Исполнено </t>
  </si>
  <si>
    <t>Муниципальная программа «Устойчивое развитие  муниципального образования поселка Чиринда»</t>
  </si>
  <si>
    <t>Подпрограмма  «Дорожная деятельность в отношении дорог местного значения поселка Чиринда и обеспечение безопасности дорожного движения»</t>
  </si>
  <si>
    <t>Подпрограмма «Организация благоустройства территории, создание среды комфортной для проживания жителей поселка Чиринда»</t>
  </si>
  <si>
    <t xml:space="preserve">Подпрограмма «Предупреждение и ликвидация последствий ЧС и обеспечение мер пожарной безопасности на территории поселка Чиринда»  </t>
  </si>
  <si>
    <t>Софинансирование на обеспечение первичных мер пожарной безопасности в границах поселка</t>
  </si>
  <si>
    <t>01 1 00 92100</t>
  </si>
  <si>
    <t>91 1 00 92111</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</si>
  <si>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</si>
  <si>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Резервный фонд  Администрации поселка Чиринда  Эвенкийского муниципального района Красноярского края в рамках непрограммных расходов исполнительных органов местного самоуправления</t>
  </si>
  <si>
    <t>91 1 00 10910</t>
  </si>
  <si>
    <t>01 1 00 34030</t>
  </si>
  <si>
    <t>Организация деятельности по накоплению  и транспортированию твердых коммунальных отходов на территории поселка Чиринда муниципальной программы «Устойчивое развитие муниципального образования поселка Чиринда»</t>
  </si>
  <si>
    <t>01 4 00 10590</t>
  </si>
  <si>
    <t>Приложение 5</t>
  </si>
  <si>
    <t>Подпрограмма «Владение, пользование и распоряжение имуществом, находящимся в муниципальной собственности поселка Чиринда»</t>
  </si>
  <si>
    <t>Мероприятия по земельно - имущественным отношениям в рамках Подпрограммы «Владение, пользование и распоряжение имуществом, находящимся в муниципальной собственности поселка Чиринда»</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</si>
  <si>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Чиринда»</t>
  </si>
  <si>
    <t>01 1 00 34033</t>
  </si>
  <si>
    <t>Расходы муниципального образования на управление государственной (муниципальной) собственностью в рамках Подпрограммы «Владение, пользование и распоряжение имуществом, находящимся в муниципальной собственности поселка Чиринда»</t>
  </si>
  <si>
    <t xml:space="preserve">Подпрограмма «Обеспечение проживающих в поселении и нуждающихся в жилых помещениях малоимущих граждан. Организация строительства, капитальный ремонт и содержание муниципального жилищного фонда поселка Чиринда» </t>
  </si>
  <si>
    <t xml:space="preserve">Расходы муниципального образования  на дорожную деятельность в отношении дорог местного значения поселка в рамках Подпрограммы «Дорожная деятельность в отношении дорог местного значения поселка Чиринда и обеспечение безопасности дорожного движения» </t>
  </si>
  <si>
    <t>Расходы на уличное освещение муниципальной программы «Устойчивое развитие муниципального образования поселка Чиринда»</t>
  </si>
  <si>
    <t>Прочие мероприятия по благоустройству сельских поселений муниципальной программы «Устойчивое развитие муниципального образования поселка Чиринда»</t>
  </si>
  <si>
    <t>Распределение межбюджетных трансфертов бюджетам сельских поселений на обеспечение первичных мер пожарной безопасности муниципальной программы «Устойчивое развитие  муниципального образования поселка Чиринда»</t>
  </si>
  <si>
    <t xml:space="preserve">Информация об исполнении муниципальных программ и непрограммных расходов поселка за 2024 год </t>
  </si>
  <si>
    <t>9 1 1 00 92112</t>
  </si>
  <si>
    <t>Иные межбюджетные трансферты бюджету Эвенкийского муниципального района на исполнение отдельных полномочий по осуществлению внешнего муниципального финансового контроля</t>
  </si>
  <si>
    <t>01 1 00 S7450</t>
  </si>
  <si>
    <t>Расходы на содержание взлетно-посадочной полосы поселка в рамках отдельных мероприятий муниципальной программы «Устойчивое развитие муниципального образования поселка Чиринда»</t>
  </si>
  <si>
    <t>91 1 00 00030</t>
  </si>
  <si>
    <t>Обеспечение проведения выборов и референдумов</t>
  </si>
  <si>
    <t xml:space="preserve">Утверждено решением о бюджете на 2024 г. </t>
  </si>
  <si>
    <t xml:space="preserve">                                   к Решению Чириндинского поселкового Совета депутатов  №150   от 30 июня  2025 года</t>
  </si>
</sst>
</file>

<file path=xl/styles.xml><?xml version="1.0" encoding="utf-8"?>
<styleSheet xmlns="http://schemas.openxmlformats.org/spreadsheetml/2006/main">
  <numFmts count="4">
    <numFmt numFmtId="164" formatCode="?"/>
    <numFmt numFmtId="165" formatCode="#,##0.0"/>
    <numFmt numFmtId="166" formatCode="0.0"/>
    <numFmt numFmtId="167" formatCode="000000"/>
  </numFmts>
  <fonts count="8">
    <font>
      <sz val="10"/>
      <name val="Arial"/>
      <charset val="204"/>
    </font>
    <font>
      <sz val="11"/>
      <name val="Times New Roman"/>
      <family val="1"/>
      <charset val="204"/>
    </font>
    <font>
      <b/>
      <sz val="12"/>
      <name val="Times New Roman"/>
      <family val="1"/>
      <charset val="204"/>
    </font>
    <font>
      <sz val="12"/>
      <name val="Times New Roman"/>
      <family val="1"/>
      <charset val="204"/>
    </font>
    <font>
      <sz val="10"/>
      <name val="Arial Cyr"/>
      <charset val="204"/>
    </font>
    <font>
      <sz val="8"/>
      <color indexed="8"/>
      <name val="Calibri"/>
      <family val="2"/>
      <charset val="204"/>
    </font>
    <font>
      <sz val="1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5" fillId="0" borderId="0"/>
  </cellStyleXfs>
  <cellXfs count="44">
    <xf numFmtId="0" fontId="0" fillId="0" borderId="0" xfId="0"/>
    <xf numFmtId="0" fontId="1" fillId="0" borderId="0" xfId="0" applyFont="1"/>
    <xf numFmtId="0" fontId="1" fillId="0" borderId="0" xfId="0" applyFont="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xf numFmtId="0" fontId="2" fillId="0" borderId="0" xfId="0"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2" fontId="3" fillId="2" borderId="1" xfId="0" applyNumberFormat="1" applyFont="1" applyFill="1" applyBorder="1" applyAlignment="1">
      <alignment vertical="top" wrapText="1"/>
    </xf>
    <xf numFmtId="164" fontId="2" fillId="0" borderId="0" xfId="0" applyNumberFormat="1" applyFont="1" applyBorder="1" applyAlignment="1">
      <alignment vertical="top" wrapText="1"/>
    </xf>
    <xf numFmtId="164" fontId="2" fillId="0" borderId="2" xfId="0" applyNumberFormat="1" applyFont="1" applyBorder="1" applyAlignment="1">
      <alignment vertical="top" wrapText="1"/>
    </xf>
    <xf numFmtId="49" fontId="3" fillId="0" borderId="0" xfId="0" applyNumberFormat="1" applyFont="1" applyAlignment="1">
      <alignment horizontal="center" vertical="center"/>
    </xf>
    <xf numFmtId="0" fontId="3" fillId="0" borderId="0" xfId="0" applyFont="1" applyBorder="1" applyAlignment="1">
      <alignment horizontal="right" wrapText="1"/>
    </xf>
    <xf numFmtId="0" fontId="3" fillId="0" borderId="0" xfId="0" applyFont="1" applyAlignment="1">
      <alignment horizontal="center" vertical="center"/>
    </xf>
    <xf numFmtId="165" fontId="3" fillId="0" borderId="1" xfId="0" applyNumberFormat="1" applyFont="1" applyBorder="1" applyAlignment="1">
      <alignment horizontal="right" wrapText="1"/>
    </xf>
    <xf numFmtId="2" fontId="3" fillId="3" borderId="1" xfId="2" applyNumberFormat="1" applyFont="1" applyFill="1" applyBorder="1" applyAlignment="1">
      <alignment vertical="top" wrapText="1"/>
    </xf>
    <xf numFmtId="0" fontId="3" fillId="0" borderId="0" xfId="0" applyFont="1" applyFill="1" applyAlignment="1">
      <alignment horizontal="right"/>
    </xf>
    <xf numFmtId="0" fontId="3" fillId="0" borderId="0" xfId="0" applyFont="1" applyAlignment="1"/>
    <xf numFmtId="0" fontId="6" fillId="0" borderId="0" xfId="3" applyFont="1" applyFill="1" applyAlignment="1"/>
    <xf numFmtId="49" fontId="3" fillId="0" borderId="1" xfId="0" applyNumberFormat="1" applyFont="1" applyBorder="1" applyAlignment="1">
      <alignment horizontal="center"/>
    </xf>
    <xf numFmtId="49" fontId="3" fillId="0" borderId="1" xfId="0" applyNumberFormat="1" applyFont="1" applyBorder="1" applyAlignment="1">
      <alignment horizontal="left"/>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2" borderId="1" xfId="1" applyNumberFormat="1" applyFont="1" applyFill="1" applyBorder="1" applyAlignment="1">
      <alignment horizontal="left" wrapText="1"/>
    </xf>
    <xf numFmtId="49" fontId="3" fillId="0" borderId="1" xfId="2" applyNumberFormat="1" applyFont="1" applyFill="1" applyBorder="1" applyAlignment="1">
      <alignment horizontal="center" vertical="center" wrapText="1"/>
    </xf>
    <xf numFmtId="2" fontId="3" fillId="3" borderId="1" xfId="0" applyNumberFormat="1" applyFont="1" applyFill="1" applyBorder="1" applyAlignment="1">
      <alignment vertical="top" wrapText="1"/>
    </xf>
    <xf numFmtId="49" fontId="3" fillId="3"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2" fontId="7" fillId="3" borderId="1" xfId="2" applyNumberFormat="1" applyFont="1" applyFill="1" applyBorder="1" applyAlignment="1">
      <alignment vertical="top" wrapText="1"/>
    </xf>
    <xf numFmtId="2" fontId="7" fillId="3" borderId="1" xfId="0" applyNumberFormat="1" applyFont="1" applyFill="1" applyBorder="1" applyAlignment="1">
      <alignment vertical="top" wrapText="1"/>
    </xf>
    <xf numFmtId="49" fontId="7" fillId="3" borderId="1" xfId="2" applyNumberFormat="1" applyFont="1" applyFill="1" applyBorder="1" applyAlignment="1">
      <alignment horizontal="center" vertical="center" wrapText="1"/>
    </xf>
    <xf numFmtId="2" fontId="7" fillId="0" borderId="1" xfId="2" applyNumberFormat="1" applyFont="1" applyFill="1" applyBorder="1" applyAlignment="1">
      <alignment vertical="top" wrapText="1"/>
    </xf>
    <xf numFmtId="2" fontId="7" fillId="0" borderId="0" xfId="0" applyNumberFormat="1" applyFont="1" applyAlignment="1">
      <alignment wrapText="1"/>
    </xf>
    <xf numFmtId="167" fontId="7" fillId="3" borderId="1" xfId="1" applyNumberFormat="1" applyFont="1" applyFill="1" applyBorder="1" applyAlignment="1">
      <alignment horizontal="left" vertical="center" wrapText="1"/>
    </xf>
    <xf numFmtId="0" fontId="3" fillId="0" borderId="0" xfId="0" applyFont="1" applyAlignment="1">
      <alignment wrapText="1"/>
    </xf>
    <xf numFmtId="165" fontId="3" fillId="0" borderId="1" xfId="0" applyNumberFormat="1" applyFont="1" applyBorder="1" applyAlignment="1">
      <alignment horizontal="right"/>
    </xf>
    <xf numFmtId="166" fontId="3" fillId="0" borderId="1" xfId="0" applyNumberFormat="1" applyFont="1" applyBorder="1" applyAlignment="1">
      <alignment horizontal="right"/>
    </xf>
    <xf numFmtId="0" fontId="3" fillId="0" borderId="1" xfId="0" applyFont="1" applyBorder="1" applyAlignment="1">
      <alignment horizontal="center" vertical="center"/>
    </xf>
    <xf numFmtId="49" fontId="3" fillId="3" borderId="1" xfId="1" applyNumberFormat="1" applyFont="1" applyFill="1" applyBorder="1" applyAlignment="1">
      <alignment horizontal="left" vertical="center" wrapText="1"/>
    </xf>
    <xf numFmtId="2" fontId="7" fillId="0" borderId="1" xfId="0" applyNumberFormat="1" applyFont="1" applyFill="1" applyBorder="1" applyAlignment="1">
      <alignment vertical="center" wrapText="1"/>
    </xf>
    <xf numFmtId="164" fontId="3" fillId="0" borderId="0" xfId="0" applyNumberFormat="1" applyFont="1" applyBorder="1" applyAlignment="1">
      <alignment horizontal="left" vertical="top" wrapText="1"/>
    </xf>
    <xf numFmtId="0" fontId="1" fillId="0" borderId="0" xfId="0" applyFont="1" applyBorder="1" applyAlignment="1">
      <alignment horizontal="right" vertical="top" wrapText="1"/>
    </xf>
    <xf numFmtId="0" fontId="1" fillId="0" borderId="0" xfId="0" applyFont="1" applyBorder="1" applyAlignment="1">
      <alignment horizontal="left" vertical="top" wrapText="1"/>
    </xf>
  </cellXfs>
  <cellStyles count="4">
    <cellStyle name="Обычный" xfId="0" builtinId="0"/>
    <cellStyle name="Обычный 2" xfId="3"/>
    <cellStyle name="Обычный 2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H35"/>
  <sheetViews>
    <sheetView tabSelected="1" view="pageBreakPreview" zoomScale="82" zoomScaleNormal="100" zoomScaleSheetLayoutView="82" workbookViewId="0">
      <selection activeCell="B2" sqref="B2"/>
    </sheetView>
  </sheetViews>
  <sheetFormatPr defaultColWidth="9.140625" defaultRowHeight="12.75" customHeight="1"/>
  <cols>
    <col min="1" max="1" width="16.42578125" style="1" customWidth="1"/>
    <col min="2" max="2" width="68.7109375" style="1" customWidth="1"/>
    <col min="3" max="3" width="15.28515625" style="1" customWidth="1"/>
    <col min="4" max="4" width="15.42578125" style="1" customWidth="1"/>
    <col min="5" max="5" width="12.5703125" style="1" customWidth="1"/>
    <col min="6" max="16384" width="9.140625" style="1"/>
  </cols>
  <sheetData>
    <row r="1" spans="1:8" s="5" customFormat="1" ht="18" customHeight="1">
      <c r="A1" s="12"/>
      <c r="B1"/>
      <c r="C1"/>
      <c r="D1"/>
      <c r="E1" s="17" t="s">
        <v>40</v>
      </c>
      <c r="F1"/>
      <c r="G1"/>
    </row>
    <row r="2" spans="1:8" s="5" customFormat="1" ht="19.5" customHeight="1">
      <c r="B2" s="18" t="s">
        <v>59</v>
      </c>
      <c r="C2"/>
      <c r="D2"/>
      <c r="E2" s="19"/>
      <c r="F2" s="19"/>
      <c r="G2" s="19"/>
      <c r="H2" s="19"/>
    </row>
    <row r="3" spans="1:8" ht="8.25" customHeight="1">
      <c r="A3" s="3"/>
      <c r="B3" s="42"/>
      <c r="C3" s="42"/>
      <c r="D3" s="42"/>
      <c r="E3" s="42"/>
      <c r="F3" s="2"/>
      <c r="G3" s="2"/>
    </row>
    <row r="4" spans="1:8" ht="12.6" customHeight="1">
      <c r="A4" s="43"/>
      <c r="B4" s="43"/>
      <c r="C4" s="43"/>
      <c r="D4" s="43"/>
      <c r="E4" s="43"/>
    </row>
    <row r="5" spans="1:8" s="5" customFormat="1" ht="30.6" customHeight="1">
      <c r="A5" s="41" t="s">
        <v>51</v>
      </c>
      <c r="B5" s="41"/>
      <c r="C5" s="10"/>
      <c r="D5" s="10"/>
      <c r="E5" s="4"/>
    </row>
    <row r="6" spans="1:8" s="5" customFormat="1" ht="16.5" customHeight="1">
      <c r="A6" s="10"/>
      <c r="B6" s="10"/>
      <c r="C6" s="10"/>
      <c r="D6" s="10"/>
      <c r="E6" s="4"/>
    </row>
    <row r="7" spans="1:8" s="5" customFormat="1" ht="13.15" customHeight="1">
      <c r="A7" s="11"/>
      <c r="B7" s="11"/>
      <c r="C7" s="11"/>
      <c r="D7" s="11"/>
      <c r="E7" s="13" t="s">
        <v>7</v>
      </c>
    </row>
    <row r="8" spans="1:8" s="5" customFormat="1" ht="63">
      <c r="A8" s="7" t="s">
        <v>0</v>
      </c>
      <c r="B8" s="7" t="s">
        <v>1</v>
      </c>
      <c r="C8" s="22" t="s">
        <v>58</v>
      </c>
      <c r="D8" s="23" t="s">
        <v>26</v>
      </c>
      <c r="E8" s="23" t="s">
        <v>5</v>
      </c>
    </row>
    <row r="9" spans="1:8" s="6" customFormat="1" ht="40.5" customHeight="1">
      <c r="A9" s="7" t="s">
        <v>9</v>
      </c>
      <c r="B9" s="24" t="s">
        <v>27</v>
      </c>
      <c r="C9" s="36">
        <f>C10+C15+C17+C19+C23</f>
        <v>13380.717000000002</v>
      </c>
      <c r="D9" s="36">
        <f>D10+D15+D17+D19+D23</f>
        <v>11890.241999999998</v>
      </c>
      <c r="E9" s="37">
        <f t="shared" ref="E9:E12" si="0">D9*100/C9</f>
        <v>88.861022918278564</v>
      </c>
    </row>
    <row r="10" spans="1:8" s="6" customFormat="1" ht="53.25" customHeight="1">
      <c r="A10" s="7" t="s">
        <v>10</v>
      </c>
      <c r="B10" s="28" t="s">
        <v>41</v>
      </c>
      <c r="C10" s="36">
        <f>C13+C11+C12+C14</f>
        <v>515.70000000000005</v>
      </c>
      <c r="D10" s="36">
        <f>D13+D11+D12+D14</f>
        <v>515.68399999999997</v>
      </c>
      <c r="E10" s="37">
        <f t="shared" si="0"/>
        <v>99.996897420981171</v>
      </c>
    </row>
    <row r="11" spans="1:8" s="6" customFormat="1" ht="62.25" customHeight="1">
      <c r="A11" s="23" t="s">
        <v>37</v>
      </c>
      <c r="B11" s="29" t="s">
        <v>42</v>
      </c>
      <c r="C11" s="36">
        <v>194</v>
      </c>
      <c r="D11" s="36">
        <v>194</v>
      </c>
      <c r="E11" s="37">
        <f t="shared" si="0"/>
        <v>100</v>
      </c>
    </row>
    <row r="12" spans="1:8" s="6" customFormat="1" ht="62.25" customHeight="1">
      <c r="A12" s="31" t="s">
        <v>44</v>
      </c>
      <c r="B12" s="30" t="s">
        <v>43</v>
      </c>
      <c r="C12" s="36">
        <v>52.7</v>
      </c>
      <c r="D12" s="36">
        <v>52.683999999999997</v>
      </c>
      <c r="E12" s="37">
        <f t="shared" si="0"/>
        <v>99.969639468690687</v>
      </c>
    </row>
    <row r="13" spans="1:8" s="5" customFormat="1" ht="84.75" customHeight="1">
      <c r="A13" s="25" t="s">
        <v>32</v>
      </c>
      <c r="B13" s="32" t="s">
        <v>45</v>
      </c>
      <c r="C13" s="36">
        <v>189</v>
      </c>
      <c r="D13" s="36">
        <v>189</v>
      </c>
      <c r="E13" s="37">
        <f>D13*100/C13</f>
        <v>100</v>
      </c>
    </row>
    <row r="14" spans="1:8" s="5" customFormat="1" ht="63">
      <c r="A14" s="38" t="s">
        <v>54</v>
      </c>
      <c r="B14" s="35" t="s">
        <v>55</v>
      </c>
      <c r="C14" s="36">
        <v>80</v>
      </c>
      <c r="D14" s="36">
        <v>80</v>
      </c>
      <c r="E14" s="37">
        <f>D14*100/C14</f>
        <v>100</v>
      </c>
    </row>
    <row r="15" spans="1:8" s="6" customFormat="1" ht="70.5" customHeight="1">
      <c r="A15" s="7" t="s">
        <v>11</v>
      </c>
      <c r="B15" s="28" t="s">
        <v>46</v>
      </c>
      <c r="C15" s="36">
        <f>C16</f>
        <v>9541.1</v>
      </c>
      <c r="D15" s="36">
        <f>D16</f>
        <v>9541.1180000000004</v>
      </c>
      <c r="E15" s="37">
        <f t="shared" ref="E15:E35" si="1">D15*100/C15</f>
        <v>100.00018865749233</v>
      </c>
    </row>
    <row r="16" spans="1:8" s="6" customFormat="1" ht="22.5" customHeight="1">
      <c r="A16" s="7" t="s">
        <v>12</v>
      </c>
      <c r="B16" s="40" t="s">
        <v>6</v>
      </c>
      <c r="C16" s="36">
        <v>9541.1</v>
      </c>
      <c r="D16" s="36">
        <v>9541.1180000000004</v>
      </c>
      <c r="E16" s="37">
        <f t="shared" si="1"/>
        <v>100.00018865749233</v>
      </c>
    </row>
    <row r="17" spans="1:5" s="6" customFormat="1" ht="48.75" customHeight="1">
      <c r="A17" s="7" t="s">
        <v>13</v>
      </c>
      <c r="B17" s="33" t="s">
        <v>28</v>
      </c>
      <c r="C17" s="36">
        <f>C18</f>
        <v>354.1</v>
      </c>
      <c r="D17" s="36">
        <f>D18</f>
        <v>20</v>
      </c>
      <c r="E17" s="37">
        <f t="shared" si="1"/>
        <v>5.6481219994351877</v>
      </c>
    </row>
    <row r="18" spans="1:5" s="5" customFormat="1" ht="78.75">
      <c r="A18" s="7" t="s">
        <v>14</v>
      </c>
      <c r="B18" s="29" t="s">
        <v>47</v>
      </c>
      <c r="C18" s="36">
        <v>354.1</v>
      </c>
      <c r="D18" s="36">
        <v>20</v>
      </c>
      <c r="E18" s="37">
        <f t="shared" si="1"/>
        <v>5.6481219994351877</v>
      </c>
    </row>
    <row r="19" spans="1:5" s="6" customFormat="1" ht="39" customHeight="1">
      <c r="A19" s="7" t="s">
        <v>15</v>
      </c>
      <c r="B19" s="28" t="s">
        <v>29</v>
      </c>
      <c r="C19" s="36">
        <f>C20+C21+C22</f>
        <v>2899.6170000000002</v>
      </c>
      <c r="D19" s="36">
        <f>D20+D21+D22</f>
        <v>1743.2289999999998</v>
      </c>
      <c r="E19" s="37">
        <f t="shared" si="1"/>
        <v>60.119284719326721</v>
      </c>
    </row>
    <row r="20" spans="1:5" s="6" customFormat="1" ht="63.75" customHeight="1">
      <c r="A20" s="27" t="s">
        <v>39</v>
      </c>
      <c r="B20" s="34" t="s">
        <v>38</v>
      </c>
      <c r="C20" s="36">
        <v>180.8</v>
      </c>
      <c r="D20" s="36">
        <v>180.8</v>
      </c>
      <c r="E20" s="37">
        <f t="shared" si="1"/>
        <v>100</v>
      </c>
    </row>
    <row r="21" spans="1:5" s="5" customFormat="1" ht="47.25">
      <c r="A21" s="7" t="s">
        <v>16</v>
      </c>
      <c r="B21" s="35" t="s">
        <v>48</v>
      </c>
      <c r="C21" s="36">
        <v>210.1</v>
      </c>
      <c r="D21" s="36">
        <v>180.05099999999999</v>
      </c>
      <c r="E21" s="37">
        <f t="shared" si="1"/>
        <v>85.697762970014281</v>
      </c>
    </row>
    <row r="22" spans="1:5" s="5" customFormat="1" ht="47.25">
      <c r="A22" s="7" t="s">
        <v>17</v>
      </c>
      <c r="B22" s="28" t="s">
        <v>49</v>
      </c>
      <c r="C22" s="36">
        <v>2508.7170000000001</v>
      </c>
      <c r="D22" s="36">
        <v>1382.3779999999999</v>
      </c>
      <c r="E22" s="37">
        <f t="shared" si="1"/>
        <v>55.102986905258739</v>
      </c>
    </row>
    <row r="23" spans="1:5" s="6" customFormat="1" ht="45" customHeight="1">
      <c r="A23" s="7" t="s">
        <v>18</v>
      </c>
      <c r="B23" s="33" t="s">
        <v>30</v>
      </c>
      <c r="C23" s="36">
        <f>C24+C25</f>
        <v>70.2</v>
      </c>
      <c r="D23" s="36">
        <f>D24+D25</f>
        <v>70.210999999999999</v>
      </c>
      <c r="E23" s="37">
        <f t="shared" si="1"/>
        <v>100.0156695156695</v>
      </c>
    </row>
    <row r="24" spans="1:5" s="5" customFormat="1" ht="63">
      <c r="A24" s="25" t="s">
        <v>19</v>
      </c>
      <c r="B24" s="32" t="s">
        <v>50</v>
      </c>
      <c r="C24" s="36">
        <v>66.7</v>
      </c>
      <c r="D24" s="36">
        <v>66.7</v>
      </c>
      <c r="E24" s="37">
        <f t="shared" si="1"/>
        <v>100</v>
      </c>
    </row>
    <row r="25" spans="1:5" s="5" customFormat="1" ht="31.5">
      <c r="A25" s="25" t="s">
        <v>25</v>
      </c>
      <c r="B25" s="16" t="s">
        <v>31</v>
      </c>
      <c r="C25" s="36">
        <v>3.5</v>
      </c>
      <c r="D25" s="36">
        <v>3.5110000000000001</v>
      </c>
      <c r="E25" s="37">
        <f t="shared" si="1"/>
        <v>100.31428571428572</v>
      </c>
    </row>
    <row r="26" spans="1:5" s="5" customFormat="1" ht="19.5" customHeight="1">
      <c r="A26" s="7"/>
      <c r="B26" s="8" t="s">
        <v>2</v>
      </c>
      <c r="C26" s="36">
        <f>C27+C29</f>
        <v>8985.5389999999989</v>
      </c>
      <c r="D26" s="36">
        <f>D27+D29</f>
        <v>8190.5009999999984</v>
      </c>
      <c r="E26" s="37">
        <f t="shared" si="1"/>
        <v>91.152027719205265</v>
      </c>
    </row>
    <row r="27" spans="1:5" s="6" customFormat="1" ht="21" customHeight="1">
      <c r="A27" s="7" t="s">
        <v>20</v>
      </c>
      <c r="B27" s="8" t="s">
        <v>2</v>
      </c>
      <c r="C27" s="36">
        <f>C28</f>
        <v>1229.0340000000001</v>
      </c>
      <c r="D27" s="36">
        <f>D28</f>
        <v>1164.6179999999999</v>
      </c>
      <c r="E27" s="37">
        <f t="shared" si="1"/>
        <v>94.758810578063731</v>
      </c>
    </row>
    <row r="28" spans="1:5" s="5" customFormat="1" ht="30.75" customHeight="1">
      <c r="A28" s="7" t="s">
        <v>21</v>
      </c>
      <c r="B28" s="9" t="s">
        <v>8</v>
      </c>
      <c r="C28" s="15">
        <v>1229.0340000000001</v>
      </c>
      <c r="D28" s="15">
        <v>1164.6179999999999</v>
      </c>
      <c r="E28" s="37">
        <f>D28*100/C28</f>
        <v>94.758810578063731</v>
      </c>
    </row>
    <row r="29" spans="1:5" s="6" customFormat="1" ht="31.15" customHeight="1">
      <c r="A29" s="7" t="s">
        <v>22</v>
      </c>
      <c r="B29" s="8" t="s">
        <v>3</v>
      </c>
      <c r="C29" s="36">
        <f>SUM(C30:C34)</f>
        <v>7756.5049999999992</v>
      </c>
      <c r="D29" s="36">
        <f>SUM(D30:D34)</f>
        <v>7025.8829999999989</v>
      </c>
      <c r="E29" s="37">
        <f t="shared" si="1"/>
        <v>90.580525636224053</v>
      </c>
    </row>
    <row r="30" spans="1:5" s="6" customFormat="1" ht="31.15" customHeight="1">
      <c r="A30" s="27" t="s">
        <v>56</v>
      </c>
      <c r="B30" s="39" t="s">
        <v>57</v>
      </c>
      <c r="C30" s="36">
        <v>250</v>
      </c>
      <c r="D30" s="36">
        <v>250</v>
      </c>
      <c r="E30" s="37">
        <f t="shared" si="1"/>
        <v>100</v>
      </c>
    </row>
    <row r="31" spans="1:5" s="5" customFormat="1" ht="52.5" customHeight="1">
      <c r="A31" s="14" t="s">
        <v>23</v>
      </c>
      <c r="B31" s="8" t="s">
        <v>24</v>
      </c>
      <c r="C31" s="15">
        <v>6821</v>
      </c>
      <c r="D31" s="15">
        <v>6153.1629999999996</v>
      </c>
      <c r="E31" s="37">
        <f t="shared" si="1"/>
        <v>90.209104236915394</v>
      </c>
    </row>
    <row r="32" spans="1:5" s="5" customFormat="1" ht="66" customHeight="1">
      <c r="A32" s="25" t="s">
        <v>36</v>
      </c>
      <c r="B32" s="16" t="s">
        <v>35</v>
      </c>
      <c r="C32" s="15">
        <v>62.771999999999998</v>
      </c>
      <c r="D32" s="15">
        <v>0</v>
      </c>
      <c r="E32" s="37">
        <f t="shared" si="1"/>
        <v>0</v>
      </c>
    </row>
    <row r="33" spans="1:5" s="5" customFormat="1" ht="111" customHeight="1">
      <c r="A33" s="23" t="s">
        <v>33</v>
      </c>
      <c r="B33" s="26" t="s">
        <v>34</v>
      </c>
      <c r="C33" s="36">
        <v>472.82</v>
      </c>
      <c r="D33" s="36">
        <v>472.82</v>
      </c>
      <c r="E33" s="37">
        <f t="shared" si="1"/>
        <v>100</v>
      </c>
    </row>
    <row r="34" spans="1:5" s="5" customFormat="1" ht="53.25" customHeight="1">
      <c r="A34" s="27" t="s">
        <v>52</v>
      </c>
      <c r="B34" s="26" t="s">
        <v>53</v>
      </c>
      <c r="C34" s="36">
        <v>149.91300000000001</v>
      </c>
      <c r="D34" s="36">
        <v>149.9</v>
      </c>
      <c r="E34" s="37">
        <f t="shared" si="1"/>
        <v>99.991328303749498</v>
      </c>
    </row>
    <row r="35" spans="1:5" s="6" customFormat="1" ht="15.75">
      <c r="A35" s="20" t="s">
        <v>4</v>
      </c>
      <c r="B35" s="21"/>
      <c r="C35" s="36">
        <f>C9+C26</f>
        <v>22366.256000000001</v>
      </c>
      <c r="D35" s="36">
        <f>D9+D26</f>
        <v>20080.742999999995</v>
      </c>
      <c r="E35" s="37">
        <f t="shared" si="1"/>
        <v>89.781423408549003</v>
      </c>
    </row>
  </sheetData>
  <mergeCells count="3">
    <mergeCell ref="A5:B5"/>
    <mergeCell ref="B3:E3"/>
    <mergeCell ref="A4:E4"/>
  </mergeCells>
  <pageMargins left="0.74803149606299213" right="0.74803149606299213" top="0.59055118110236227" bottom="0.39370078740157483" header="0.51181102362204722" footer="0.51181102362204722"/>
  <pageSetup paperSize="9" scale="45" fitToHeight="0" orientation="portrait" r:id="rId1"/>
  <headerFooter alignWithMargins="0"/>
  <rowBreaks count="1" manualBreakCount="1">
    <brk id="3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1</vt:lpstr>
      <vt:lpstr>'1'!SIGN</vt:lpstr>
      <vt:lpstr>'1'!Заголовки_для_печати</vt:lpstr>
      <vt:lpstr>'1'!Область_печати</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Пользователь</cp:lastModifiedBy>
  <cp:lastPrinted>2025-06-30T07:22:14Z</cp:lastPrinted>
  <dcterms:created xsi:type="dcterms:W3CDTF">2002-03-11T10:22:12Z</dcterms:created>
  <dcterms:modified xsi:type="dcterms:W3CDTF">2025-06-30T07:22:16Z</dcterms:modified>
</cp:coreProperties>
</file>