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2745" windowWidth="15330" windowHeight="1560"/>
  </bookViews>
  <sheets>
    <sheet name="доходы" sheetId="1" r:id="rId1"/>
  </sheets>
  <definedNames>
    <definedName name="_xlnm._FilterDatabase" localSheetId="0" hidden="1">доходы!#REF!</definedName>
    <definedName name="_xlnm.Print_Area" localSheetId="0">доходы!$A$1:$S$48</definedName>
  </definedNames>
  <calcPr calcId="145621"/>
</workbook>
</file>

<file path=xl/calcChain.xml><?xml version="1.0" encoding="utf-8"?>
<calcChain xmlns="http://schemas.openxmlformats.org/spreadsheetml/2006/main">
  <c r="L11" i="1" l="1"/>
  <c r="K11" i="1"/>
  <c r="M14" i="1" l="1"/>
  <c r="M18" i="1"/>
  <c r="M20" i="1"/>
  <c r="M22" i="1"/>
  <c r="M24" i="1"/>
  <c r="M27" i="1"/>
  <c r="M37" i="1"/>
  <c r="M40" i="1"/>
  <c r="M45" i="1"/>
  <c r="M46" i="1"/>
  <c r="K30" i="1" l="1"/>
  <c r="M30" i="1" s="1"/>
  <c r="K44" i="1"/>
  <c r="M44" i="1" s="1"/>
  <c r="K32" i="1"/>
  <c r="M32" i="1" s="1"/>
  <c r="L43" i="1" l="1"/>
  <c r="M43" i="1" s="1"/>
  <c r="K43" i="1"/>
  <c r="K31" i="1" l="1"/>
  <c r="L31" i="1"/>
  <c r="M31" i="1" s="1"/>
  <c r="K42" i="1"/>
  <c r="K41" i="1" l="1"/>
  <c r="L42" i="1"/>
  <c r="L39" i="1"/>
  <c r="K39" i="1"/>
  <c r="K38" i="1" s="1"/>
  <c r="K35" i="1" s="1"/>
  <c r="L36" i="1"/>
  <c r="K36" i="1"/>
  <c r="L29" i="1"/>
  <c r="K29" i="1"/>
  <c r="K28" i="1" s="1"/>
  <c r="L26" i="1"/>
  <c r="K26" i="1"/>
  <c r="L23" i="1"/>
  <c r="K23" i="1"/>
  <c r="L21" i="1"/>
  <c r="K21" i="1"/>
  <c r="L19" i="1"/>
  <c r="M19" i="1" s="1"/>
  <c r="K19" i="1"/>
  <c r="L17" i="1"/>
  <c r="K17" i="1"/>
  <c r="L13" i="1"/>
  <c r="K13" i="1"/>
  <c r="K12" i="1" s="1"/>
  <c r="M21" i="1" l="1"/>
  <c r="M17" i="1"/>
  <c r="M26" i="1"/>
  <c r="M23" i="1"/>
  <c r="L12" i="1"/>
  <c r="M12" i="1" s="1"/>
  <c r="M13" i="1"/>
  <c r="L41" i="1"/>
  <c r="M41" i="1" s="1"/>
  <c r="M42" i="1"/>
  <c r="L38" i="1"/>
  <c r="M38" i="1" s="1"/>
  <c r="M39" i="1"/>
  <c r="L35" i="1"/>
  <c r="M35" i="1" s="1"/>
  <c r="M36" i="1"/>
  <c r="L28" i="1"/>
  <c r="M28" i="1" s="1"/>
  <c r="M29" i="1"/>
  <c r="K25" i="1"/>
  <c r="L16" i="1"/>
  <c r="K16" i="1"/>
  <c r="K15" i="1" s="1"/>
  <c r="K34" i="1"/>
  <c r="K33" i="1" s="1"/>
  <c r="L34" i="1" l="1"/>
  <c r="L33" i="1" s="1"/>
  <c r="M33" i="1" s="1"/>
  <c r="L25" i="1"/>
  <c r="M25" i="1" s="1"/>
  <c r="L15" i="1"/>
  <c r="M15" i="1" s="1"/>
  <c r="M16" i="1"/>
  <c r="K47" i="1"/>
  <c r="M34" i="1" l="1"/>
  <c r="L47" i="1" l="1"/>
  <c r="M47" i="1" s="1"/>
  <c r="M11" i="1"/>
</calcChain>
</file>

<file path=xl/sharedStrings.xml><?xml version="1.0" encoding="utf-8"?>
<sst xmlns="http://schemas.openxmlformats.org/spreadsheetml/2006/main" count="343" uniqueCount="93">
  <si>
    <t>код главного администратора</t>
  </si>
  <si>
    <t>2</t>
  </si>
  <si>
    <t>999</t>
  </si>
  <si>
    <t>001</t>
  </si>
  <si>
    <t>НАЛОГОВЫЕ И НЕНАЛОГОВЫЕ ДОХОДЫ</t>
  </si>
  <si>
    <t>Дотации на выравнивание бюджетной обеспеченности</t>
  </si>
  <si>
    <t>НАЛОГИ НА ПРИБЫЛЬ, ДОХОДЫ</t>
  </si>
  <si>
    <t>Налог на доходы физических лиц</t>
  </si>
  <si>
    <t>№ строки</t>
  </si>
  <si>
    <t>100</t>
  </si>
  <si>
    <t>230</t>
  </si>
  <si>
    <t>240</t>
  </si>
  <si>
    <t>250</t>
  </si>
  <si>
    <t>260</t>
  </si>
  <si>
    <t>код классификации операций сектора государственного управления, относящихся к доходам бюджетов</t>
  </si>
  <si>
    <t>1</t>
  </si>
  <si>
    <t>00</t>
  </si>
  <si>
    <t>01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</si>
  <si>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</si>
  <si>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</si>
  <si>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</si>
  <si>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</si>
  <si>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</si>
  <si>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(тыс. рублей)</t>
  </si>
  <si>
    <t>Акцизы по подакцизным товарам (продукции), производимым на территории Российской Федерации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</si>
  <si>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</si>
  <si>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</si>
  <si>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код группы</t>
  </si>
  <si>
    <t>7601</t>
  </si>
  <si>
    <t>0000</t>
  </si>
  <si>
    <t>110</t>
  </si>
  <si>
    <t>02</t>
  </si>
  <si>
    <t>010</t>
  </si>
  <si>
    <t>03</t>
  </si>
  <si>
    <t>10</t>
  </si>
  <si>
    <t>06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</si>
  <si>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</si>
  <si>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Код бюджетной классификации</t>
  </si>
  <si>
    <t>000</t>
  </si>
  <si>
    <t>182</t>
  </si>
  <si>
    <t>Дотации бюджетам бюджетной системы Российской Федерации</t>
  </si>
  <si>
    <t>40</t>
  </si>
  <si>
    <t>НАЛОГИ НА ИМУЩЕСТВО</t>
  </si>
  <si>
    <t>Земельный налог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</si>
  <si>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</si>
  <si>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</si>
  <si>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19</t>
  </si>
  <si>
    <t>Прочие дотации</t>
  </si>
  <si>
    <t>Прочие дотации бюджетам сельских поселений</t>
  </si>
  <si>
    <t>Иные межбюджетные трансферты</t>
  </si>
  <si>
    <t>49</t>
  </si>
  <si>
    <t>Прочие межбюджетные трансферты, передаваемые бюджетам</t>
  </si>
  <si>
    <t>1013</t>
  </si>
  <si>
    <t>Всего: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</si>
  <si>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</si>
  <si>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</si>
  <si>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</si>
  <si>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</si>
  <si>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150</t>
  </si>
  <si>
    <t>Прочие межбюджетные трансферты, передаваемые бюджетам сельских поселений</t>
  </si>
  <si>
    <t>919</t>
  </si>
  <si>
    <t>НАЛОГИ НА ТОВАРЫ (РАБОТЫ, УСЛУГИ), РЕАЛИЗУЕМЫЕ НА ТЕРРИТОРИИ РОССИЙСКОЙ ФЕДЕРАЦИИ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</si>
  <si>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</si>
  <si>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</si>
  <si>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</si>
  <si>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</si>
  <si>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</si>
  <si>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</si>
  <si>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</si>
  <si>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</si>
  <si>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030</t>
  </si>
  <si>
    <t>Земельный налог с организаций</t>
  </si>
  <si>
    <t>16</t>
  </si>
  <si>
    <t>Дотации бюджетам сельских поселений на выравнивание бюджетной обеспеченности из бюджетов муниципальных районов</t>
  </si>
  <si>
    <t>7412</t>
  </si>
  <si>
    <t xml:space="preserve">Прочие дотации бюджетам сельских поселений (на выравнивание бюджетной обеспеченности бюджетов сельских поселений исходя из численности населения за счет средств субвенции краевого бюджета) </t>
  </si>
  <si>
    <t>Прочие межбюджетные трансферты, передаваемые бюджетам сельских поселений  (на поддержку мер по обеспечению сбалансированности бюджетов сельских поселений Эвенкийского муниципального района)</t>
  </si>
  <si>
    <t>Прочие межбюджетные трансферты, передаваемые бюджетам сельских поселений (на обеспечение первичных мер пожарной безопасности)</t>
  </si>
  <si>
    <t>1059</t>
  </si>
  <si>
    <t>Прочие межбюджетные трансферты, передаваемые бюджетам сельских поселений (на исполнение переданных полномочий в области обращения с твердыми коммунальными отходами)   </t>
  </si>
  <si>
    <t>040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</si>
  <si>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</si>
  <si>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</si>
  <si>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</si>
  <si>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</si>
  <si>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</si>
  <si>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</si>
  <si>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            Приложение  2</t>
  </si>
  <si>
    <t xml:space="preserve">   к Решению Чириндинского поселкового Совета депутатов  №    от               2023 года</t>
  </si>
  <si>
    <t xml:space="preserve">Доходы бюджета поселка за 2022 год </t>
  </si>
  <si>
    <t xml:space="preserve">План доходы поселения за 2022 г.            </t>
  </si>
  <si>
    <t xml:space="preserve">Исполнено доходы поселения за 2023 г.            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</si>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</sst>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5" fillId="0" borderId="0" xfId="0" applyFont="1"/>
    <xf numFmtId="0" fontId="0" fillId="0" borderId="0" xfId="0" applyFill="1" applyBorder="1"/>
    <xf numFmtId="0" fontId="3" fillId="0" borderId="0" xfId="0" applyFont="1" applyFill="1" applyBorder="1" applyAlignment="1">
      <alignment horizontal="right" vertical="top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left" wrapText="1"/>
    </xf>
    <xf numFmtId="0" fontId="6" fillId="4" borderId="1" xfId="0" applyNumberFormat="1" applyFont="1" applyFill="1" applyBorder="1" applyAlignment="1">
      <alignment horizontal="left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49" fontId="6" fillId="3" borderId="1" xfId="5" applyNumberFormat="1" applyFont="1" applyFill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7">
    <cellStyle name="Normal" xfId="6"/>
    <cellStyle name="Обычный" xfId="0" builtinId="0"/>
    <cellStyle name="Обычный 2" xfId="1"/>
    <cellStyle name="Обычный 2 2" xfId="2"/>
    <cellStyle name="Обычный 4" xfId="3"/>
    <cellStyle name="Стиль 1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рек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view="pageBreakPreview" zoomScale="75" zoomScaleNormal="95" zoomScaleSheetLayoutView="64" workbookViewId="0">
      <selection activeCell="J20" sqref="J20"/>
    </sheetView>
  </sheetViews>
  <sheetFormatPr defaultRowHeight="14.25" x14ac:dyDescent="0.2"/>
  <cols>
    <col min="1" max="1" width="6.85546875" customWidth="1"/>
    <col min="2" max="2" width="6" customWidth="1"/>
    <col min="3" max="3" width="3.5703125" bestFit="1" customWidth="1"/>
    <col min="4" max="5" width="4.140625" bestFit="1" customWidth="1"/>
    <col min="6" max="6" width="5.140625" bestFit="1" customWidth="1"/>
    <col min="7" max="7" width="4.140625" bestFit="1" customWidth="1"/>
    <col min="8" max="8" width="6.28515625" bestFit="1" customWidth="1"/>
    <col min="9" max="9" width="11" bestFit="1" customWidth="1"/>
    <col min="10" max="10" width="83.7109375" style="6" customWidth="1"/>
    <col min="11" max="11" width="21.28515625" style="6" customWidth="1"/>
    <col min="12" max="12" width="23.140625" style="6" customWidth="1"/>
    <col min="13" max="13" width="19.7109375" style="6" customWidth="1"/>
    <col min="15" max="15" width="9.140625" customWidth="1"/>
  </cols>
  <sheetData>
    <row r="1" spans="1:19" ht="18" customHeight="1" x14ac:dyDescent="0.25">
      <c r="J1" s="34"/>
      <c r="K1" s="36"/>
      <c r="L1" s="37"/>
      <c r="M1" s="36" t="s">
        <v>87</v>
      </c>
      <c r="N1" s="37"/>
    </row>
    <row r="2" spans="1:19" ht="17.25" customHeight="1" x14ac:dyDescent="0.25">
      <c r="J2" s="39" t="s">
        <v>88</v>
      </c>
      <c r="K2" s="39"/>
      <c r="L2" s="39"/>
      <c r="M2" s="39"/>
      <c r="N2" s="34"/>
      <c r="O2" s="35"/>
      <c r="P2" s="35"/>
    </row>
    <row r="3" spans="1:19" ht="15.75" customHeight="1" x14ac:dyDescent="0.2">
      <c r="A3" s="3"/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9" ht="15.75" customHeight="1" x14ac:dyDescent="0.2">
      <c r="A4" s="3"/>
      <c r="B4" s="3"/>
      <c r="C4" s="4"/>
      <c r="D4" s="4"/>
      <c r="E4" s="4"/>
      <c r="F4" s="4"/>
      <c r="G4" s="4"/>
      <c r="H4" s="4"/>
      <c r="I4" s="4"/>
      <c r="J4" s="5"/>
      <c r="K4" s="5"/>
      <c r="L4" s="5"/>
      <c r="M4" s="5"/>
    </row>
    <row r="5" spans="1:19" ht="26.25" customHeight="1" x14ac:dyDescent="0.2">
      <c r="A5" s="41" t="s">
        <v>89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9" ht="15" x14ac:dyDescent="0.2">
      <c r="A6" s="3"/>
      <c r="B6" s="1"/>
      <c r="C6" s="7"/>
      <c r="D6" s="7"/>
      <c r="E6" s="7"/>
      <c r="F6" s="7"/>
      <c r="G6" s="7"/>
      <c r="H6" s="7"/>
      <c r="I6" s="7"/>
      <c r="J6" s="8"/>
      <c r="K6" s="8"/>
      <c r="L6" s="8"/>
      <c r="M6" s="8"/>
    </row>
    <row r="7" spans="1:19" ht="15.75" x14ac:dyDescent="0.2">
      <c r="A7" s="3"/>
      <c r="B7" s="9"/>
      <c r="C7" s="9"/>
      <c r="D7" s="9"/>
      <c r="E7" s="9"/>
      <c r="F7" s="9"/>
      <c r="G7" s="9"/>
      <c r="H7" s="9"/>
      <c r="I7" s="9"/>
      <c r="J7" s="10"/>
      <c r="K7" s="10"/>
      <c r="L7" s="10"/>
      <c r="M7" s="12" t="s">
        <v>23</v>
      </c>
    </row>
    <row r="8" spans="1:19" ht="12.75" customHeight="1" x14ac:dyDescent="0.2">
      <c r="A8" s="44" t="s">
        <v>8</v>
      </c>
      <c r="B8" s="45" t="s">
        <v>37</v>
      </c>
      <c r="C8" s="46"/>
      <c r="D8" s="46"/>
      <c r="E8" s="46"/>
      <c r="F8" s="46"/>
      <c r="G8" s="46"/>
      <c r="H8" s="46"/>
      <c r="I8" s="46"/>
      <c r="J8" s="47" t="s">
        <v>36</v>
      </c>
      <c r="K8" s="42" t="s">
        <v>90</v>
      </c>
      <c r="L8" s="42" t="s">
        <v>91</v>
      </c>
      <c r="M8" s="42" t="s">
        <v>92</v>
      </c>
    </row>
    <row r="9" spans="1:19" ht="131.25" customHeight="1" x14ac:dyDescent="0.2">
      <c r="A9" s="44"/>
      <c r="B9" s="18" t="s">
        <v>0</v>
      </c>
      <c r="C9" s="18" t="s">
        <v>27</v>
      </c>
      <c r="D9" s="18" t="s">
        <v>18</v>
      </c>
      <c r="E9" s="18" t="s">
        <v>19</v>
      </c>
      <c r="F9" s="18" t="s">
        <v>20</v>
      </c>
      <c r="G9" s="18" t="s">
        <v>21</v>
      </c>
      <c r="H9" s="18" t="s">
        <v>22</v>
      </c>
      <c r="I9" s="18" t="s">
        <v>14</v>
      </c>
      <c r="J9" s="48"/>
      <c r="K9" s="43"/>
      <c r="L9" s="43"/>
      <c r="M9" s="43"/>
    </row>
    <row r="10" spans="1:19" ht="15.75" x14ac:dyDescent="0.25">
      <c r="A10" s="19"/>
      <c r="B10" s="20">
        <v>1</v>
      </c>
      <c r="C10" s="20">
        <v>2</v>
      </c>
      <c r="D10" s="20">
        <v>3</v>
      </c>
      <c r="E10" s="20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</row>
    <row r="11" spans="1:19" s="2" customFormat="1" ht="15.75" x14ac:dyDescent="0.25">
      <c r="A11" s="16">
        <v>1</v>
      </c>
      <c r="B11" s="21" t="s">
        <v>38</v>
      </c>
      <c r="C11" s="21" t="s">
        <v>15</v>
      </c>
      <c r="D11" s="21" t="s">
        <v>16</v>
      </c>
      <c r="E11" s="21" t="s">
        <v>16</v>
      </c>
      <c r="F11" s="21" t="s">
        <v>38</v>
      </c>
      <c r="G11" s="21" t="s">
        <v>16</v>
      </c>
      <c r="H11" s="21" t="s">
        <v>29</v>
      </c>
      <c r="I11" s="22" t="s">
        <v>38</v>
      </c>
      <c r="J11" s="26" t="s">
        <v>4</v>
      </c>
      <c r="K11" s="17">
        <f>K12+K15+K25</f>
        <v>174.7</v>
      </c>
      <c r="L11" s="17">
        <f>L12+L15+L25</f>
        <v>191.70000000000002</v>
      </c>
      <c r="M11" s="17">
        <f>L11*100/K11</f>
        <v>109.73096737263882</v>
      </c>
      <c r="N11" s="14"/>
      <c r="O11" s="14"/>
      <c r="P11" s="14"/>
      <c r="Q11" s="14"/>
      <c r="R11" s="14"/>
      <c r="S11" s="14"/>
    </row>
    <row r="12" spans="1:19" ht="15.75" x14ac:dyDescent="0.25">
      <c r="A12" s="16">
        <v>2</v>
      </c>
      <c r="B12" s="21" t="s">
        <v>39</v>
      </c>
      <c r="C12" s="21" t="s">
        <v>15</v>
      </c>
      <c r="D12" s="21" t="s">
        <v>17</v>
      </c>
      <c r="E12" s="21" t="s">
        <v>16</v>
      </c>
      <c r="F12" s="21" t="s">
        <v>38</v>
      </c>
      <c r="G12" s="21" t="s">
        <v>16</v>
      </c>
      <c r="H12" s="21" t="s">
        <v>29</v>
      </c>
      <c r="I12" s="22" t="s">
        <v>38</v>
      </c>
      <c r="J12" s="26" t="s">
        <v>6</v>
      </c>
      <c r="K12" s="17">
        <f t="shared" ref="K12:L13" si="0">K13</f>
        <v>92</v>
      </c>
      <c r="L12" s="17">
        <f t="shared" si="0"/>
        <v>98.4</v>
      </c>
      <c r="M12" s="17">
        <f t="shared" ref="M12:M47" si="1">L12*100/K12</f>
        <v>106.95652173913044</v>
      </c>
    </row>
    <row r="13" spans="1:19" ht="15.75" x14ac:dyDescent="0.25">
      <c r="A13" s="16">
        <v>3</v>
      </c>
      <c r="B13" s="21" t="s">
        <v>39</v>
      </c>
      <c r="C13" s="21" t="s">
        <v>15</v>
      </c>
      <c r="D13" s="21" t="s">
        <v>17</v>
      </c>
      <c r="E13" s="21" t="s">
        <v>31</v>
      </c>
      <c r="F13" s="21" t="s">
        <v>38</v>
      </c>
      <c r="G13" s="21" t="s">
        <v>17</v>
      </c>
      <c r="H13" s="21" t="s">
        <v>29</v>
      </c>
      <c r="I13" s="22" t="s">
        <v>30</v>
      </c>
      <c r="J13" s="24" t="s">
        <v>7</v>
      </c>
      <c r="K13" s="17">
        <f t="shared" si="0"/>
        <v>92</v>
      </c>
      <c r="L13" s="17">
        <f t="shared" si="0"/>
        <v>98.4</v>
      </c>
      <c r="M13" s="17">
        <f t="shared" si="1"/>
        <v>106.95652173913044</v>
      </c>
    </row>
    <row r="14" spans="1:19" ht="63" x14ac:dyDescent="0.25">
      <c r="A14" s="16">
        <v>4</v>
      </c>
      <c r="B14" s="21" t="s">
        <v>39</v>
      </c>
      <c r="C14" s="21" t="s">
        <v>15</v>
      </c>
      <c r="D14" s="21" t="s">
        <v>17</v>
      </c>
      <c r="E14" s="21" t="s">
        <v>31</v>
      </c>
      <c r="F14" s="21" t="s">
        <v>32</v>
      </c>
      <c r="G14" s="21" t="s">
        <v>17</v>
      </c>
      <c r="H14" s="21" t="s">
        <v>29</v>
      </c>
      <c r="I14" s="22" t="s">
        <v>30</v>
      </c>
      <c r="J14" s="24" t="s">
        <v>84</v>
      </c>
      <c r="K14" s="17">
        <v>92</v>
      </c>
      <c r="L14" s="17">
        <v>98.4</v>
      </c>
      <c r="M14" s="17">
        <f t="shared" si="1"/>
        <v>106.95652173913044</v>
      </c>
    </row>
    <row r="15" spans="1:19" s="15" customFormat="1" ht="34.5" customHeight="1" x14ac:dyDescent="0.25">
      <c r="A15" s="16">
        <v>5</v>
      </c>
      <c r="B15" s="21" t="s">
        <v>38</v>
      </c>
      <c r="C15" s="21" t="s">
        <v>15</v>
      </c>
      <c r="D15" s="21" t="s">
        <v>33</v>
      </c>
      <c r="E15" s="21" t="s">
        <v>16</v>
      </c>
      <c r="F15" s="21" t="s">
        <v>38</v>
      </c>
      <c r="G15" s="21" t="s">
        <v>16</v>
      </c>
      <c r="H15" s="21" t="s">
        <v>29</v>
      </c>
      <c r="I15" s="22" t="s">
        <v>38</v>
      </c>
      <c r="J15" s="24" t="s">
        <v>61</v>
      </c>
      <c r="K15" s="17">
        <f>K16</f>
        <v>77.899999999999991</v>
      </c>
      <c r="L15" s="17">
        <f>L16</f>
        <v>89.899999999999991</v>
      </c>
      <c r="M15" s="17">
        <f t="shared" si="1"/>
        <v>115.4043645699615</v>
      </c>
    </row>
    <row r="16" spans="1:19" ht="31.5" x14ac:dyDescent="0.25">
      <c r="A16" s="16">
        <v>6</v>
      </c>
      <c r="B16" s="21" t="s">
        <v>38</v>
      </c>
      <c r="C16" s="21" t="s">
        <v>15</v>
      </c>
      <c r="D16" s="21" t="s">
        <v>33</v>
      </c>
      <c r="E16" s="21" t="s">
        <v>31</v>
      </c>
      <c r="F16" s="21" t="s">
        <v>38</v>
      </c>
      <c r="G16" s="21" t="s">
        <v>17</v>
      </c>
      <c r="H16" s="21" t="s">
        <v>29</v>
      </c>
      <c r="I16" s="22" t="s">
        <v>30</v>
      </c>
      <c r="J16" s="25" t="s">
        <v>24</v>
      </c>
      <c r="K16" s="17">
        <f>K17+K19+K21+K23</f>
        <v>77.899999999999991</v>
      </c>
      <c r="L16" s="17">
        <f t="shared" ref="L16" si="2">L17+L19+L21+L23</f>
        <v>89.899999999999991</v>
      </c>
      <c r="M16" s="17">
        <f t="shared" si="1"/>
        <v>115.4043645699615</v>
      </c>
    </row>
    <row r="17" spans="1:14" ht="50.25" customHeight="1" x14ac:dyDescent="0.25">
      <c r="A17" s="16">
        <v>7</v>
      </c>
      <c r="B17" s="21" t="s">
        <v>9</v>
      </c>
      <c r="C17" s="21" t="s">
        <v>15</v>
      </c>
      <c r="D17" s="21" t="s">
        <v>33</v>
      </c>
      <c r="E17" s="21" t="s">
        <v>31</v>
      </c>
      <c r="F17" s="21" t="s">
        <v>10</v>
      </c>
      <c r="G17" s="21" t="s">
        <v>17</v>
      </c>
      <c r="H17" s="21" t="s">
        <v>29</v>
      </c>
      <c r="I17" s="21" t="s">
        <v>30</v>
      </c>
      <c r="J17" s="24" t="s">
        <v>54</v>
      </c>
      <c r="K17" s="17">
        <f>K18</f>
        <v>35.200000000000003</v>
      </c>
      <c r="L17" s="17">
        <f t="shared" ref="L17" si="3">L18</f>
        <v>45.1</v>
      </c>
      <c r="M17" s="17">
        <f t="shared" si="1"/>
        <v>128.125</v>
      </c>
    </row>
    <row r="18" spans="1:14" ht="80.25" customHeight="1" x14ac:dyDescent="0.25">
      <c r="A18" s="16">
        <v>8</v>
      </c>
      <c r="B18" s="21" t="s">
        <v>9</v>
      </c>
      <c r="C18" s="21" t="s">
        <v>15</v>
      </c>
      <c r="D18" s="21" t="s">
        <v>33</v>
      </c>
      <c r="E18" s="21" t="s">
        <v>31</v>
      </c>
      <c r="F18" s="21" t="s">
        <v>62</v>
      </c>
      <c r="G18" s="21" t="s">
        <v>17</v>
      </c>
      <c r="H18" s="21" t="s">
        <v>29</v>
      </c>
      <c r="I18" s="22" t="s">
        <v>30</v>
      </c>
      <c r="J18" s="24" t="s">
        <v>63</v>
      </c>
      <c r="K18" s="17">
        <v>35.200000000000003</v>
      </c>
      <c r="L18" s="17">
        <v>45.1</v>
      </c>
      <c r="M18" s="17">
        <f t="shared" si="1"/>
        <v>128.125</v>
      </c>
    </row>
    <row r="19" spans="1:14" ht="60.75" customHeight="1" x14ac:dyDescent="0.25">
      <c r="A19" s="16">
        <v>9</v>
      </c>
      <c r="B19" s="21" t="s">
        <v>9</v>
      </c>
      <c r="C19" s="21" t="s">
        <v>15</v>
      </c>
      <c r="D19" s="21" t="s">
        <v>33</v>
      </c>
      <c r="E19" s="21" t="s">
        <v>31</v>
      </c>
      <c r="F19" s="21" t="s">
        <v>11</v>
      </c>
      <c r="G19" s="21" t="s">
        <v>17</v>
      </c>
      <c r="H19" s="21" t="s">
        <v>29</v>
      </c>
      <c r="I19" s="21" t="s">
        <v>30</v>
      </c>
      <c r="J19" s="24" t="s">
        <v>55</v>
      </c>
      <c r="K19" s="17">
        <f>K20</f>
        <v>0.3</v>
      </c>
      <c r="L19" s="17">
        <f t="shared" ref="L19" si="4">L20</f>
        <v>0.2</v>
      </c>
      <c r="M19" s="17">
        <f t="shared" si="1"/>
        <v>66.666666666666671</v>
      </c>
    </row>
    <row r="20" spans="1:14" ht="96.75" customHeight="1" x14ac:dyDescent="0.25">
      <c r="A20" s="16">
        <v>10</v>
      </c>
      <c r="B20" s="21" t="s">
        <v>9</v>
      </c>
      <c r="C20" s="21" t="s">
        <v>15</v>
      </c>
      <c r="D20" s="21" t="s">
        <v>33</v>
      </c>
      <c r="E20" s="21" t="s">
        <v>31</v>
      </c>
      <c r="F20" s="21" t="s">
        <v>64</v>
      </c>
      <c r="G20" s="21" t="s">
        <v>17</v>
      </c>
      <c r="H20" s="21" t="s">
        <v>29</v>
      </c>
      <c r="I20" s="22" t="s">
        <v>30</v>
      </c>
      <c r="J20" s="24" t="s">
        <v>65</v>
      </c>
      <c r="K20" s="17">
        <v>0.3</v>
      </c>
      <c r="L20" s="17">
        <v>0.2</v>
      </c>
      <c r="M20" s="17">
        <f t="shared" si="1"/>
        <v>66.666666666666671</v>
      </c>
    </row>
    <row r="21" spans="1:14" ht="51.75" customHeight="1" x14ac:dyDescent="0.25">
      <c r="A21" s="16">
        <v>11</v>
      </c>
      <c r="B21" s="21" t="s">
        <v>9</v>
      </c>
      <c r="C21" s="21" t="s">
        <v>15</v>
      </c>
      <c r="D21" s="21" t="s">
        <v>33</v>
      </c>
      <c r="E21" s="21" t="s">
        <v>31</v>
      </c>
      <c r="F21" s="21" t="s">
        <v>12</v>
      </c>
      <c r="G21" s="21" t="s">
        <v>17</v>
      </c>
      <c r="H21" s="21" t="s">
        <v>29</v>
      </c>
      <c r="I21" s="21" t="s">
        <v>30</v>
      </c>
      <c r="J21" s="25" t="s">
        <v>56</v>
      </c>
      <c r="K21" s="17">
        <f>K22</f>
        <v>46.8</v>
      </c>
      <c r="L21" s="17">
        <f t="shared" ref="L21" si="5">L22</f>
        <v>49.8</v>
      </c>
      <c r="M21" s="17">
        <f t="shared" si="1"/>
        <v>106.41025641025642</v>
      </c>
    </row>
    <row r="22" spans="1:14" ht="88.5" customHeight="1" x14ac:dyDescent="0.25">
      <c r="A22" s="16">
        <v>12</v>
      </c>
      <c r="B22" s="21" t="s">
        <v>9</v>
      </c>
      <c r="C22" s="21" t="s">
        <v>15</v>
      </c>
      <c r="D22" s="21" t="s">
        <v>33</v>
      </c>
      <c r="E22" s="21" t="s">
        <v>31</v>
      </c>
      <c r="F22" s="21" t="s">
        <v>66</v>
      </c>
      <c r="G22" s="21" t="s">
        <v>17</v>
      </c>
      <c r="H22" s="21" t="s">
        <v>29</v>
      </c>
      <c r="I22" s="22" t="s">
        <v>30</v>
      </c>
      <c r="J22" s="24" t="s">
        <v>67</v>
      </c>
      <c r="K22" s="17">
        <v>46.8</v>
      </c>
      <c r="L22" s="17">
        <v>49.8</v>
      </c>
      <c r="M22" s="17">
        <f t="shared" si="1"/>
        <v>106.41025641025642</v>
      </c>
    </row>
    <row r="23" spans="1:14" ht="63" x14ac:dyDescent="0.25">
      <c r="A23" s="16">
        <v>13</v>
      </c>
      <c r="B23" s="21" t="s">
        <v>9</v>
      </c>
      <c r="C23" s="21" t="s">
        <v>15</v>
      </c>
      <c r="D23" s="21" t="s">
        <v>33</v>
      </c>
      <c r="E23" s="21" t="s">
        <v>31</v>
      </c>
      <c r="F23" s="21" t="s">
        <v>13</v>
      </c>
      <c r="G23" s="21" t="s">
        <v>17</v>
      </c>
      <c r="H23" s="21" t="s">
        <v>29</v>
      </c>
      <c r="I23" s="21" t="s">
        <v>30</v>
      </c>
      <c r="J23" s="25" t="s">
        <v>57</v>
      </c>
      <c r="K23" s="17">
        <f>K24</f>
        <v>-4.4000000000000004</v>
      </c>
      <c r="L23" s="17">
        <f t="shared" ref="L23" si="6">L24</f>
        <v>-5.2</v>
      </c>
      <c r="M23" s="17">
        <f t="shared" si="1"/>
        <v>118.18181818181817</v>
      </c>
    </row>
    <row r="24" spans="1:14" ht="83.25" customHeight="1" x14ac:dyDescent="0.25">
      <c r="A24" s="16">
        <v>14</v>
      </c>
      <c r="B24" s="21" t="s">
        <v>9</v>
      </c>
      <c r="C24" s="21" t="s">
        <v>15</v>
      </c>
      <c r="D24" s="21" t="s">
        <v>33</v>
      </c>
      <c r="E24" s="21" t="s">
        <v>31</v>
      </c>
      <c r="F24" s="21" t="s">
        <v>68</v>
      </c>
      <c r="G24" s="21" t="s">
        <v>17</v>
      </c>
      <c r="H24" s="21" t="s">
        <v>29</v>
      </c>
      <c r="I24" s="22" t="s">
        <v>30</v>
      </c>
      <c r="J24" s="24" t="s">
        <v>69</v>
      </c>
      <c r="K24" s="17">
        <v>-4.4000000000000004</v>
      </c>
      <c r="L24" s="17">
        <v>-5.2</v>
      </c>
      <c r="M24" s="17">
        <f t="shared" si="1"/>
        <v>118.18181818181817</v>
      </c>
    </row>
    <row r="25" spans="1:14" ht="15.75" x14ac:dyDescent="0.25">
      <c r="A25" s="16">
        <v>15</v>
      </c>
      <c r="B25" s="21" t="s">
        <v>39</v>
      </c>
      <c r="C25" s="21" t="s">
        <v>15</v>
      </c>
      <c r="D25" s="21" t="s">
        <v>35</v>
      </c>
      <c r="E25" s="21" t="s">
        <v>16</v>
      </c>
      <c r="F25" s="21" t="s">
        <v>38</v>
      </c>
      <c r="G25" s="21" t="s">
        <v>16</v>
      </c>
      <c r="H25" s="21" t="s">
        <v>29</v>
      </c>
      <c r="I25" s="22" t="s">
        <v>30</v>
      </c>
      <c r="J25" s="24" t="s">
        <v>42</v>
      </c>
      <c r="K25" s="17">
        <f>K28+K26</f>
        <v>4.8</v>
      </c>
      <c r="L25" s="17">
        <f t="shared" ref="L25" si="7">L28+L26</f>
        <v>3.4</v>
      </c>
      <c r="M25" s="17">
        <f t="shared" si="1"/>
        <v>70.833333333333343</v>
      </c>
    </row>
    <row r="26" spans="1:14" ht="15.75" x14ac:dyDescent="0.2">
      <c r="A26" s="16">
        <v>16</v>
      </c>
      <c r="B26" s="21" t="s">
        <v>39</v>
      </c>
      <c r="C26" s="21" t="s">
        <v>15</v>
      </c>
      <c r="D26" s="21" t="s">
        <v>35</v>
      </c>
      <c r="E26" s="21" t="s">
        <v>17</v>
      </c>
      <c r="F26" s="21" t="s">
        <v>38</v>
      </c>
      <c r="G26" s="21" t="s">
        <v>16</v>
      </c>
      <c r="H26" s="21" t="s">
        <v>29</v>
      </c>
      <c r="I26" s="22" t="s">
        <v>30</v>
      </c>
      <c r="J26" s="38" t="s">
        <v>85</v>
      </c>
      <c r="K26" s="17">
        <f>K27</f>
        <v>0.1</v>
      </c>
      <c r="L26" s="17">
        <f>L27</f>
        <v>-1.9</v>
      </c>
      <c r="M26" s="17">
        <f t="shared" si="1"/>
        <v>-1900</v>
      </c>
    </row>
    <row r="27" spans="1:14" ht="31.5" x14ac:dyDescent="0.2">
      <c r="A27" s="16">
        <v>17</v>
      </c>
      <c r="B27" s="21" t="s">
        <v>39</v>
      </c>
      <c r="C27" s="21" t="s">
        <v>15</v>
      </c>
      <c r="D27" s="21" t="s">
        <v>35</v>
      </c>
      <c r="E27" s="21" t="s">
        <v>17</v>
      </c>
      <c r="F27" s="21" t="s">
        <v>70</v>
      </c>
      <c r="G27" s="21" t="s">
        <v>34</v>
      </c>
      <c r="H27" s="21" t="s">
        <v>29</v>
      </c>
      <c r="I27" s="22" t="s">
        <v>30</v>
      </c>
      <c r="J27" s="38" t="s">
        <v>86</v>
      </c>
      <c r="K27" s="17">
        <v>0.1</v>
      </c>
      <c r="L27" s="17">
        <v>-1.9</v>
      </c>
      <c r="M27" s="17">
        <f t="shared" si="1"/>
        <v>-1900</v>
      </c>
    </row>
    <row r="28" spans="1:14" ht="15.75" x14ac:dyDescent="0.25">
      <c r="A28" s="16">
        <v>18</v>
      </c>
      <c r="B28" s="21" t="s">
        <v>39</v>
      </c>
      <c r="C28" s="21" t="s">
        <v>15</v>
      </c>
      <c r="D28" s="21" t="s">
        <v>35</v>
      </c>
      <c r="E28" s="21" t="s">
        <v>35</v>
      </c>
      <c r="F28" s="21" t="s">
        <v>38</v>
      </c>
      <c r="G28" s="21" t="s">
        <v>16</v>
      </c>
      <c r="H28" s="21" t="s">
        <v>29</v>
      </c>
      <c r="I28" s="22" t="s">
        <v>30</v>
      </c>
      <c r="J28" s="24" t="s">
        <v>43</v>
      </c>
      <c r="K28" s="17">
        <f>K29+K31</f>
        <v>4.7</v>
      </c>
      <c r="L28" s="17">
        <f t="shared" ref="L28" si="8">L29+L31</f>
        <v>5.3</v>
      </c>
      <c r="M28" s="17">
        <f t="shared" si="1"/>
        <v>112.7659574468085</v>
      </c>
    </row>
    <row r="29" spans="1:14" s="15" customFormat="1" ht="19.5" customHeight="1" x14ac:dyDescent="0.25">
      <c r="A29" s="16">
        <v>19</v>
      </c>
      <c r="B29" s="21" t="s">
        <v>39</v>
      </c>
      <c r="C29" s="21" t="s">
        <v>15</v>
      </c>
      <c r="D29" s="21" t="s">
        <v>35</v>
      </c>
      <c r="E29" s="21" t="s">
        <v>35</v>
      </c>
      <c r="F29" s="21" t="s">
        <v>70</v>
      </c>
      <c r="G29" s="21" t="s">
        <v>16</v>
      </c>
      <c r="H29" s="21" t="s">
        <v>29</v>
      </c>
      <c r="I29" s="22" t="s">
        <v>30</v>
      </c>
      <c r="J29" s="24" t="s">
        <v>71</v>
      </c>
      <c r="K29" s="17">
        <f>K30</f>
        <v>0.5</v>
      </c>
      <c r="L29" s="17">
        <f t="shared" ref="L29" si="9">L30</f>
        <v>0</v>
      </c>
      <c r="M29" s="17">
        <f t="shared" si="1"/>
        <v>0</v>
      </c>
      <c r="N29" s="32"/>
    </row>
    <row r="30" spans="1:14" ht="34.5" customHeight="1" x14ac:dyDescent="0.25">
      <c r="A30" s="16">
        <v>20</v>
      </c>
      <c r="B30" s="21" t="s">
        <v>39</v>
      </c>
      <c r="C30" s="21" t="s">
        <v>15</v>
      </c>
      <c r="D30" s="21" t="s">
        <v>35</v>
      </c>
      <c r="E30" s="21" t="s">
        <v>35</v>
      </c>
      <c r="F30" s="21" t="s">
        <v>44</v>
      </c>
      <c r="G30" s="21" t="s">
        <v>34</v>
      </c>
      <c r="H30" s="21" t="s">
        <v>29</v>
      </c>
      <c r="I30" s="22" t="s">
        <v>30</v>
      </c>
      <c r="J30" s="24" t="s">
        <v>45</v>
      </c>
      <c r="K30" s="17">
        <f>12.6-1-2.4-8.7</f>
        <v>0.5</v>
      </c>
      <c r="L30" s="17">
        <v>0</v>
      </c>
      <c r="M30" s="17">
        <f t="shared" si="1"/>
        <v>0</v>
      </c>
      <c r="N30" s="33"/>
    </row>
    <row r="31" spans="1:14" s="15" customFormat="1" ht="19.5" customHeight="1" x14ac:dyDescent="0.2">
      <c r="A31" s="16">
        <v>21</v>
      </c>
      <c r="B31" s="21" t="s">
        <v>39</v>
      </c>
      <c r="C31" s="21" t="s">
        <v>15</v>
      </c>
      <c r="D31" s="21" t="s">
        <v>35</v>
      </c>
      <c r="E31" s="21" t="s">
        <v>35</v>
      </c>
      <c r="F31" s="21" t="s">
        <v>80</v>
      </c>
      <c r="G31" s="21" t="s">
        <v>34</v>
      </c>
      <c r="H31" s="21" t="s">
        <v>29</v>
      </c>
      <c r="I31" s="21" t="s">
        <v>30</v>
      </c>
      <c r="J31" s="30" t="s">
        <v>81</v>
      </c>
      <c r="K31" s="31">
        <f>K32</f>
        <v>4.2</v>
      </c>
      <c r="L31" s="31">
        <f t="shared" ref="L31" si="10">L32</f>
        <v>5.3</v>
      </c>
      <c r="M31" s="17">
        <f t="shared" si="1"/>
        <v>126.19047619047619</v>
      </c>
      <c r="N31" s="32"/>
    </row>
    <row r="32" spans="1:14" ht="34.5" customHeight="1" x14ac:dyDescent="0.2">
      <c r="A32" s="16">
        <v>22</v>
      </c>
      <c r="B32" s="21" t="s">
        <v>39</v>
      </c>
      <c r="C32" s="21" t="s">
        <v>15</v>
      </c>
      <c r="D32" s="21" t="s">
        <v>35</v>
      </c>
      <c r="E32" s="21" t="s">
        <v>35</v>
      </c>
      <c r="F32" s="21" t="s">
        <v>82</v>
      </c>
      <c r="G32" s="21" t="s">
        <v>34</v>
      </c>
      <c r="H32" s="21" t="s">
        <v>29</v>
      </c>
      <c r="I32" s="21" t="s">
        <v>30</v>
      </c>
      <c r="J32" s="30" t="s">
        <v>83</v>
      </c>
      <c r="K32" s="17">
        <f>2+2.4-0.2</f>
        <v>4.2</v>
      </c>
      <c r="L32" s="17">
        <v>5.3</v>
      </c>
      <c r="M32" s="17">
        <f t="shared" si="1"/>
        <v>126.19047619047619</v>
      </c>
      <c r="N32" s="33"/>
    </row>
    <row r="33" spans="1:13" ht="15.75" x14ac:dyDescent="0.25">
      <c r="A33" s="16">
        <v>23</v>
      </c>
      <c r="B33" s="21" t="s">
        <v>60</v>
      </c>
      <c r="C33" s="21" t="s">
        <v>1</v>
      </c>
      <c r="D33" s="21" t="s">
        <v>16</v>
      </c>
      <c r="E33" s="21" t="s">
        <v>16</v>
      </c>
      <c r="F33" s="21" t="s">
        <v>38</v>
      </c>
      <c r="G33" s="21" t="s">
        <v>16</v>
      </c>
      <c r="H33" s="21" t="s">
        <v>29</v>
      </c>
      <c r="I33" s="22" t="s">
        <v>38</v>
      </c>
      <c r="J33" s="26" t="s">
        <v>25</v>
      </c>
      <c r="K33" s="17">
        <f>K34</f>
        <v>9114.4</v>
      </c>
      <c r="L33" s="17">
        <f>L34</f>
        <v>8440.7999999999993</v>
      </c>
      <c r="M33" s="17">
        <f t="shared" si="1"/>
        <v>92.609497059597985</v>
      </c>
    </row>
    <row r="34" spans="1:13" ht="31.5" x14ac:dyDescent="0.25">
      <c r="A34" s="16">
        <v>24</v>
      </c>
      <c r="B34" s="21" t="s">
        <v>60</v>
      </c>
      <c r="C34" s="21" t="s">
        <v>1</v>
      </c>
      <c r="D34" s="21" t="s">
        <v>31</v>
      </c>
      <c r="E34" s="21" t="s">
        <v>16</v>
      </c>
      <c r="F34" s="21" t="s">
        <v>38</v>
      </c>
      <c r="G34" s="21" t="s">
        <v>16</v>
      </c>
      <c r="H34" s="21" t="s">
        <v>29</v>
      </c>
      <c r="I34" s="22" t="s">
        <v>38</v>
      </c>
      <c r="J34" s="26" t="s">
        <v>26</v>
      </c>
      <c r="K34" s="17">
        <f>K35+K41</f>
        <v>9114.4</v>
      </c>
      <c r="L34" s="17">
        <f t="shared" ref="L34" si="11">L35+L41</f>
        <v>8440.7999999999993</v>
      </c>
      <c r="M34" s="17">
        <f t="shared" si="1"/>
        <v>92.609497059597985</v>
      </c>
    </row>
    <row r="35" spans="1:13" ht="15.75" x14ac:dyDescent="0.25">
      <c r="A35" s="16">
        <v>25</v>
      </c>
      <c r="B35" s="21" t="s">
        <v>60</v>
      </c>
      <c r="C35" s="21" t="s">
        <v>1</v>
      </c>
      <c r="D35" s="21" t="s">
        <v>31</v>
      </c>
      <c r="E35" s="21" t="s">
        <v>34</v>
      </c>
      <c r="F35" s="21" t="s">
        <v>38</v>
      </c>
      <c r="G35" s="21" t="s">
        <v>16</v>
      </c>
      <c r="H35" s="21" t="s">
        <v>29</v>
      </c>
      <c r="I35" s="22" t="s">
        <v>58</v>
      </c>
      <c r="J35" s="26" t="s">
        <v>40</v>
      </c>
      <c r="K35" s="17">
        <f>K36+K38</f>
        <v>3229.9</v>
      </c>
      <c r="L35" s="17">
        <f>L36+L38</f>
        <v>3229.9</v>
      </c>
      <c r="M35" s="17">
        <f t="shared" si="1"/>
        <v>100</v>
      </c>
    </row>
    <row r="36" spans="1:13" ht="15.75" x14ac:dyDescent="0.25">
      <c r="A36" s="16">
        <v>26</v>
      </c>
      <c r="B36" s="21" t="s">
        <v>60</v>
      </c>
      <c r="C36" s="21" t="s">
        <v>1</v>
      </c>
      <c r="D36" s="21" t="s">
        <v>31</v>
      </c>
      <c r="E36" s="21" t="s">
        <v>72</v>
      </c>
      <c r="F36" s="21" t="s">
        <v>3</v>
      </c>
      <c r="G36" s="21" t="s">
        <v>16</v>
      </c>
      <c r="H36" s="21" t="s">
        <v>29</v>
      </c>
      <c r="I36" s="22" t="s">
        <v>58</v>
      </c>
      <c r="J36" s="26" t="s">
        <v>5</v>
      </c>
      <c r="K36" s="17">
        <f>K37</f>
        <v>159.80000000000001</v>
      </c>
      <c r="L36" s="17">
        <f>L37</f>
        <v>159.80000000000001</v>
      </c>
      <c r="M36" s="17">
        <f t="shared" si="1"/>
        <v>100</v>
      </c>
    </row>
    <row r="37" spans="1:13" ht="31.5" customHeight="1" x14ac:dyDescent="0.25">
      <c r="A37" s="16">
        <v>27</v>
      </c>
      <c r="B37" s="21" t="s">
        <v>60</v>
      </c>
      <c r="C37" s="21" t="s">
        <v>1</v>
      </c>
      <c r="D37" s="21" t="s">
        <v>31</v>
      </c>
      <c r="E37" s="21" t="s">
        <v>72</v>
      </c>
      <c r="F37" s="21" t="s">
        <v>3</v>
      </c>
      <c r="G37" s="21" t="s">
        <v>34</v>
      </c>
      <c r="H37" s="21" t="s">
        <v>29</v>
      </c>
      <c r="I37" s="22" t="s">
        <v>58</v>
      </c>
      <c r="J37" s="26" t="s">
        <v>73</v>
      </c>
      <c r="K37" s="17">
        <v>159.80000000000001</v>
      </c>
      <c r="L37" s="17">
        <v>159.80000000000001</v>
      </c>
      <c r="M37" s="17">
        <f t="shared" si="1"/>
        <v>100</v>
      </c>
    </row>
    <row r="38" spans="1:13" ht="15.75" x14ac:dyDescent="0.25">
      <c r="A38" s="16">
        <v>28</v>
      </c>
      <c r="B38" s="21" t="s">
        <v>60</v>
      </c>
      <c r="C38" s="21" t="s">
        <v>1</v>
      </c>
      <c r="D38" s="21" t="s">
        <v>31</v>
      </c>
      <c r="E38" s="21" t="s">
        <v>46</v>
      </c>
      <c r="F38" s="21" t="s">
        <v>2</v>
      </c>
      <c r="G38" s="21" t="s">
        <v>16</v>
      </c>
      <c r="H38" s="21" t="s">
        <v>29</v>
      </c>
      <c r="I38" s="22" t="s">
        <v>58</v>
      </c>
      <c r="J38" s="24" t="s">
        <v>47</v>
      </c>
      <c r="K38" s="17">
        <f t="shared" ref="K38:L39" si="12">K39</f>
        <v>3070.1</v>
      </c>
      <c r="L38" s="17">
        <f t="shared" si="12"/>
        <v>3070.1</v>
      </c>
      <c r="M38" s="17">
        <f t="shared" si="1"/>
        <v>100</v>
      </c>
    </row>
    <row r="39" spans="1:13" ht="15.75" x14ac:dyDescent="0.25">
      <c r="A39" s="16">
        <v>29</v>
      </c>
      <c r="B39" s="21" t="s">
        <v>60</v>
      </c>
      <c r="C39" s="21" t="s">
        <v>1</v>
      </c>
      <c r="D39" s="21" t="s">
        <v>31</v>
      </c>
      <c r="E39" s="21" t="s">
        <v>46</v>
      </c>
      <c r="F39" s="21" t="s">
        <v>2</v>
      </c>
      <c r="G39" s="21" t="s">
        <v>34</v>
      </c>
      <c r="H39" s="21" t="s">
        <v>29</v>
      </c>
      <c r="I39" s="22" t="s">
        <v>58</v>
      </c>
      <c r="J39" s="24" t="s">
        <v>48</v>
      </c>
      <c r="K39" s="17">
        <f t="shared" si="12"/>
        <v>3070.1</v>
      </c>
      <c r="L39" s="17">
        <f t="shared" si="12"/>
        <v>3070.1</v>
      </c>
      <c r="M39" s="17">
        <f t="shared" si="1"/>
        <v>100</v>
      </c>
    </row>
    <row r="40" spans="1:13" ht="50.25" customHeight="1" x14ac:dyDescent="0.25">
      <c r="A40" s="16">
        <v>30</v>
      </c>
      <c r="B40" s="21" t="s">
        <v>60</v>
      </c>
      <c r="C40" s="21" t="s">
        <v>1</v>
      </c>
      <c r="D40" s="21" t="s">
        <v>31</v>
      </c>
      <c r="E40" s="21" t="s">
        <v>46</v>
      </c>
      <c r="F40" s="21" t="s">
        <v>2</v>
      </c>
      <c r="G40" s="21" t="s">
        <v>34</v>
      </c>
      <c r="H40" s="21" t="s">
        <v>28</v>
      </c>
      <c r="I40" s="22" t="s">
        <v>58</v>
      </c>
      <c r="J40" s="27" t="s">
        <v>75</v>
      </c>
      <c r="K40" s="17">
        <v>3070.1</v>
      </c>
      <c r="L40" s="17">
        <v>3070.1</v>
      </c>
      <c r="M40" s="17">
        <f t="shared" si="1"/>
        <v>100</v>
      </c>
    </row>
    <row r="41" spans="1:13" ht="21" customHeight="1" x14ac:dyDescent="0.25">
      <c r="A41" s="16">
        <v>31</v>
      </c>
      <c r="B41" s="21" t="s">
        <v>60</v>
      </c>
      <c r="C41" s="21" t="s">
        <v>1</v>
      </c>
      <c r="D41" s="21" t="s">
        <v>31</v>
      </c>
      <c r="E41" s="21" t="s">
        <v>41</v>
      </c>
      <c r="F41" s="21" t="s">
        <v>38</v>
      </c>
      <c r="G41" s="21" t="s">
        <v>16</v>
      </c>
      <c r="H41" s="21" t="s">
        <v>29</v>
      </c>
      <c r="I41" s="22" t="s">
        <v>58</v>
      </c>
      <c r="J41" s="24" t="s">
        <v>49</v>
      </c>
      <c r="K41" s="17">
        <f t="shared" ref="K41:L42" si="13">K42</f>
        <v>5884.5</v>
      </c>
      <c r="L41" s="17">
        <f t="shared" si="13"/>
        <v>5210.8999999999996</v>
      </c>
      <c r="M41" s="17">
        <f t="shared" si="1"/>
        <v>88.552978162970504</v>
      </c>
    </row>
    <row r="42" spans="1:13" ht="22.5" customHeight="1" x14ac:dyDescent="0.25">
      <c r="A42" s="16">
        <v>32</v>
      </c>
      <c r="B42" s="21" t="s">
        <v>60</v>
      </c>
      <c r="C42" s="21" t="s">
        <v>1</v>
      </c>
      <c r="D42" s="21" t="s">
        <v>31</v>
      </c>
      <c r="E42" s="21" t="s">
        <v>50</v>
      </c>
      <c r="F42" s="21" t="s">
        <v>2</v>
      </c>
      <c r="G42" s="21" t="s">
        <v>16</v>
      </c>
      <c r="H42" s="21" t="s">
        <v>29</v>
      </c>
      <c r="I42" s="22" t="s">
        <v>58</v>
      </c>
      <c r="J42" s="24" t="s">
        <v>51</v>
      </c>
      <c r="K42" s="17">
        <f>K43</f>
        <v>5884.5</v>
      </c>
      <c r="L42" s="17">
        <f t="shared" si="13"/>
        <v>5210.8999999999996</v>
      </c>
      <c r="M42" s="17">
        <f t="shared" si="1"/>
        <v>88.552978162970504</v>
      </c>
    </row>
    <row r="43" spans="1:13" ht="21.75" customHeight="1" x14ac:dyDescent="0.25">
      <c r="A43" s="16">
        <v>33</v>
      </c>
      <c r="B43" s="21" t="s">
        <v>60</v>
      </c>
      <c r="C43" s="21" t="s">
        <v>1</v>
      </c>
      <c r="D43" s="21" t="s">
        <v>31</v>
      </c>
      <c r="E43" s="21" t="s">
        <v>50</v>
      </c>
      <c r="F43" s="21" t="s">
        <v>2</v>
      </c>
      <c r="G43" s="21" t="s">
        <v>34</v>
      </c>
      <c r="H43" s="21" t="s">
        <v>29</v>
      </c>
      <c r="I43" s="22" t="s">
        <v>58</v>
      </c>
      <c r="J43" s="24" t="s">
        <v>59</v>
      </c>
      <c r="K43" s="17">
        <f>K44+K45+K46</f>
        <v>5884.5</v>
      </c>
      <c r="L43" s="17">
        <f t="shared" ref="L43" si="14">L44+L45+L46</f>
        <v>5210.8999999999996</v>
      </c>
      <c r="M43" s="17">
        <f t="shared" si="1"/>
        <v>88.552978162970504</v>
      </c>
    </row>
    <row r="44" spans="1:13" ht="47.25" customHeight="1" x14ac:dyDescent="0.25">
      <c r="A44" s="16">
        <v>34</v>
      </c>
      <c r="B44" s="21" t="s">
        <v>60</v>
      </c>
      <c r="C44" s="21" t="s">
        <v>1</v>
      </c>
      <c r="D44" s="21" t="s">
        <v>31</v>
      </c>
      <c r="E44" s="21" t="s">
        <v>50</v>
      </c>
      <c r="F44" s="21" t="s">
        <v>2</v>
      </c>
      <c r="G44" s="21" t="s">
        <v>34</v>
      </c>
      <c r="H44" s="21" t="s">
        <v>52</v>
      </c>
      <c r="I44" s="22" t="s">
        <v>58</v>
      </c>
      <c r="J44" s="28" t="s">
        <v>76</v>
      </c>
      <c r="K44" s="17">
        <f>10052.6+30.9-4000+178-564.7</f>
        <v>5696.8</v>
      </c>
      <c r="L44" s="17">
        <v>5188</v>
      </c>
      <c r="M44" s="17">
        <f t="shared" si="1"/>
        <v>91.068670130599628</v>
      </c>
    </row>
    <row r="45" spans="1:13" ht="47.25" x14ac:dyDescent="0.25">
      <c r="A45" s="16">
        <v>35</v>
      </c>
      <c r="B45" s="21" t="s">
        <v>60</v>
      </c>
      <c r="C45" s="21" t="s">
        <v>1</v>
      </c>
      <c r="D45" s="21" t="s">
        <v>31</v>
      </c>
      <c r="E45" s="21" t="s">
        <v>50</v>
      </c>
      <c r="F45" s="21" t="s">
        <v>2</v>
      </c>
      <c r="G45" s="21" t="s">
        <v>34</v>
      </c>
      <c r="H45" s="21" t="s">
        <v>78</v>
      </c>
      <c r="I45" s="23" t="s">
        <v>58</v>
      </c>
      <c r="J45" s="28" t="s">
        <v>79</v>
      </c>
      <c r="K45" s="17">
        <v>164.8</v>
      </c>
      <c r="L45" s="17">
        <v>0</v>
      </c>
      <c r="M45" s="17">
        <f t="shared" si="1"/>
        <v>0</v>
      </c>
    </row>
    <row r="46" spans="1:13" ht="41.25" customHeight="1" x14ac:dyDescent="0.2">
      <c r="A46" s="16">
        <v>36</v>
      </c>
      <c r="B46" s="21" t="s">
        <v>60</v>
      </c>
      <c r="C46" s="21" t="s">
        <v>1</v>
      </c>
      <c r="D46" s="21" t="s">
        <v>31</v>
      </c>
      <c r="E46" s="21" t="s">
        <v>50</v>
      </c>
      <c r="F46" s="21" t="s">
        <v>2</v>
      </c>
      <c r="G46" s="21" t="s">
        <v>34</v>
      </c>
      <c r="H46" s="21" t="s">
        <v>74</v>
      </c>
      <c r="I46" s="22" t="s">
        <v>58</v>
      </c>
      <c r="J46" s="29" t="s">
        <v>77</v>
      </c>
      <c r="K46" s="17">
        <v>22.9</v>
      </c>
      <c r="L46" s="17">
        <v>22.9</v>
      </c>
      <c r="M46" s="17">
        <f t="shared" si="1"/>
        <v>100</v>
      </c>
    </row>
    <row r="47" spans="1:13" ht="15.75" x14ac:dyDescent="0.25">
      <c r="A47" s="40" t="s">
        <v>53</v>
      </c>
      <c r="B47" s="40"/>
      <c r="C47" s="40"/>
      <c r="D47" s="40"/>
      <c r="E47" s="40"/>
      <c r="F47" s="40"/>
      <c r="G47" s="40"/>
      <c r="H47" s="40"/>
      <c r="I47" s="40"/>
      <c r="J47" s="40"/>
      <c r="K47" s="17">
        <f>K11+K33</f>
        <v>9289.1</v>
      </c>
      <c r="L47" s="17">
        <f>L11+L33</f>
        <v>8632.5</v>
      </c>
      <c r="M47" s="17">
        <f t="shared" si="1"/>
        <v>92.931500360637727</v>
      </c>
    </row>
    <row r="48" spans="1:13" ht="15.75" x14ac:dyDescent="0.2">
      <c r="A48" s="13"/>
      <c r="B48" s="1"/>
      <c r="C48" s="1"/>
      <c r="D48" s="1"/>
      <c r="E48" s="1"/>
      <c r="F48" s="1"/>
      <c r="G48" s="1"/>
      <c r="H48" s="1"/>
      <c r="I48" s="1"/>
      <c r="J48" s="11"/>
      <c r="K48" s="11"/>
      <c r="L48" s="11"/>
      <c r="M48" s="11"/>
    </row>
    <row r="49" spans="1:13" ht="15.75" x14ac:dyDescent="0.2">
      <c r="A49" s="13"/>
      <c r="B49" s="1"/>
      <c r="C49" s="1"/>
      <c r="D49" s="1"/>
      <c r="E49" s="1"/>
      <c r="F49" s="1"/>
      <c r="G49" s="1"/>
      <c r="H49" s="1"/>
      <c r="I49" s="1"/>
      <c r="J49" s="11"/>
      <c r="K49" s="11"/>
      <c r="L49" s="11"/>
      <c r="M49" s="11"/>
    </row>
    <row r="50" spans="1:13" x14ac:dyDescent="0.2">
      <c r="B50" s="1"/>
      <c r="C50" s="1"/>
      <c r="D50" s="1"/>
      <c r="E50" s="1"/>
      <c r="F50" s="1"/>
      <c r="G50" s="1"/>
      <c r="H50" s="1"/>
      <c r="I50" s="1"/>
      <c r="J50" s="11"/>
      <c r="K50" s="11"/>
      <c r="L50" s="11"/>
      <c r="M50" s="11"/>
    </row>
    <row r="51" spans="1:13" x14ac:dyDescent="0.2">
      <c r="B51" s="1"/>
      <c r="C51" s="1"/>
      <c r="D51" s="1"/>
      <c r="E51" s="1"/>
      <c r="F51" s="1"/>
      <c r="G51" s="1"/>
      <c r="H51" s="1"/>
      <c r="I51" s="1"/>
      <c r="J51" s="11"/>
      <c r="K51" s="11"/>
      <c r="L51" s="11"/>
      <c r="M51" s="11"/>
    </row>
    <row r="52" spans="1:13" x14ac:dyDescent="0.2">
      <c r="B52" s="1"/>
      <c r="C52" s="1"/>
      <c r="D52" s="1"/>
      <c r="E52" s="1"/>
      <c r="F52" s="1"/>
      <c r="G52" s="1"/>
      <c r="H52" s="1"/>
      <c r="I52" s="1"/>
      <c r="J52" s="11"/>
      <c r="K52" s="11"/>
      <c r="L52" s="11"/>
      <c r="M52" s="11"/>
    </row>
    <row r="53" spans="1:13" x14ac:dyDescent="0.2">
      <c r="B53" s="1"/>
      <c r="C53" s="1"/>
      <c r="D53" s="1"/>
      <c r="E53" s="1"/>
      <c r="F53" s="1"/>
      <c r="G53" s="1"/>
      <c r="H53" s="1"/>
      <c r="I53" s="1"/>
      <c r="J53" s="11"/>
      <c r="K53" s="11"/>
      <c r="L53" s="11"/>
      <c r="M53" s="11"/>
    </row>
    <row r="54" spans="1:13" x14ac:dyDescent="0.2">
      <c r="B54" s="1"/>
      <c r="C54" s="1"/>
      <c r="D54" s="1"/>
      <c r="E54" s="1"/>
      <c r="F54" s="1"/>
      <c r="G54" s="1"/>
      <c r="H54" s="1"/>
      <c r="I54" s="1"/>
      <c r="J54" s="11"/>
      <c r="K54" s="11"/>
      <c r="L54" s="11"/>
      <c r="M54" s="11"/>
    </row>
    <row r="55" spans="1:13" x14ac:dyDescent="0.2">
      <c r="B55" s="1"/>
      <c r="C55" s="1"/>
      <c r="D55" s="1"/>
      <c r="E55" s="1"/>
      <c r="F55" s="1"/>
      <c r="G55" s="1"/>
      <c r="H55" s="1"/>
      <c r="I55" s="1"/>
      <c r="J55" s="11"/>
      <c r="K55" s="11"/>
      <c r="L55" s="11"/>
      <c r="M55" s="11"/>
    </row>
    <row r="56" spans="1:13" x14ac:dyDescent="0.2">
      <c r="B56" s="1"/>
      <c r="C56" s="1"/>
      <c r="D56" s="1"/>
      <c r="E56" s="1"/>
      <c r="F56" s="1"/>
      <c r="G56" s="1"/>
      <c r="H56" s="1"/>
      <c r="I56" s="1"/>
      <c r="J56" s="11"/>
      <c r="K56" s="11"/>
      <c r="L56" s="11"/>
      <c r="M56" s="11"/>
    </row>
    <row r="57" spans="1:13" x14ac:dyDescent="0.2">
      <c r="B57" s="1"/>
      <c r="C57" s="1"/>
      <c r="D57" s="1"/>
      <c r="E57" s="1"/>
      <c r="F57" s="1"/>
      <c r="G57" s="1"/>
      <c r="H57" s="1"/>
      <c r="I57" s="1"/>
      <c r="J57" s="11"/>
      <c r="K57" s="11"/>
      <c r="L57" s="11"/>
      <c r="M57" s="1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1"/>
      <c r="K58" s="11"/>
      <c r="L58" s="11"/>
      <c r="M58" s="1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1"/>
      <c r="K59" s="11"/>
      <c r="L59" s="11"/>
      <c r="M59" s="11"/>
    </row>
    <row r="60" spans="1:13" x14ac:dyDescent="0.2">
      <c r="B60" s="1"/>
      <c r="C60" s="1"/>
      <c r="D60" s="1"/>
      <c r="E60" s="1"/>
      <c r="F60" s="1"/>
      <c r="G60" s="1"/>
      <c r="H60" s="1"/>
      <c r="I60" s="1"/>
      <c r="J60" s="11"/>
      <c r="K60" s="11"/>
      <c r="L60" s="11"/>
      <c r="M60" s="11"/>
    </row>
    <row r="61" spans="1:13" x14ac:dyDescent="0.2">
      <c r="B61" s="1"/>
      <c r="C61" s="1"/>
      <c r="D61" s="1"/>
      <c r="E61" s="1"/>
      <c r="F61" s="1"/>
      <c r="G61" s="1"/>
      <c r="H61" s="1"/>
      <c r="I61" s="1"/>
      <c r="J61" s="11"/>
      <c r="K61" s="11"/>
      <c r="L61" s="11"/>
      <c r="M61" s="11"/>
    </row>
    <row r="62" spans="1:13" x14ac:dyDescent="0.2">
      <c r="B62" s="1"/>
      <c r="C62" s="1"/>
      <c r="D62" s="1"/>
      <c r="E62" s="1"/>
      <c r="F62" s="1"/>
      <c r="G62" s="1"/>
      <c r="H62" s="1"/>
      <c r="I62" s="1"/>
      <c r="J62" s="11"/>
      <c r="K62" s="11"/>
      <c r="L62" s="11"/>
      <c r="M62" s="11"/>
    </row>
    <row r="63" spans="1:13" x14ac:dyDescent="0.2">
      <c r="B63" s="1"/>
      <c r="C63" s="1"/>
      <c r="D63" s="1"/>
      <c r="E63" s="1"/>
      <c r="F63" s="1"/>
      <c r="G63" s="1"/>
      <c r="H63" s="1"/>
      <c r="I63" s="1"/>
      <c r="J63" s="11"/>
      <c r="K63" s="11"/>
      <c r="L63" s="11"/>
      <c r="M63" s="11"/>
    </row>
    <row r="64" spans="1:13" x14ac:dyDescent="0.2">
      <c r="B64" s="1"/>
      <c r="C64" s="1"/>
      <c r="D64" s="1"/>
      <c r="E64" s="1"/>
      <c r="F64" s="1"/>
      <c r="G64" s="1"/>
      <c r="H64" s="1"/>
      <c r="I64" s="1"/>
      <c r="J64" s="11"/>
      <c r="K64" s="11"/>
      <c r="L64" s="11"/>
      <c r="M64" s="11"/>
    </row>
    <row r="65" spans="2:13" x14ac:dyDescent="0.2">
      <c r="B65" s="1"/>
      <c r="C65" s="1"/>
      <c r="D65" s="1"/>
      <c r="E65" s="1"/>
      <c r="F65" s="1"/>
      <c r="G65" s="1"/>
      <c r="H65" s="1"/>
      <c r="I65" s="1"/>
      <c r="J65" s="11"/>
      <c r="K65" s="11"/>
      <c r="L65" s="11"/>
      <c r="M65" s="11"/>
    </row>
    <row r="66" spans="2:13" x14ac:dyDescent="0.2">
      <c r="B66" s="1"/>
      <c r="C66" s="1"/>
      <c r="D66" s="1"/>
      <c r="E66" s="1"/>
      <c r="F66" s="1"/>
      <c r="G66" s="1"/>
      <c r="H66" s="1"/>
      <c r="I66" s="1"/>
      <c r="J66" s="11"/>
      <c r="K66" s="11"/>
      <c r="L66" s="11"/>
      <c r="M66" s="11"/>
    </row>
    <row r="67" spans="2:13" x14ac:dyDescent="0.2">
      <c r="B67" s="1"/>
      <c r="C67" s="1"/>
      <c r="D67" s="1"/>
      <c r="E67" s="1"/>
      <c r="F67" s="1"/>
      <c r="G67" s="1"/>
      <c r="H67" s="1"/>
      <c r="I67" s="1"/>
      <c r="J67" s="11"/>
      <c r="K67" s="11"/>
      <c r="L67" s="11"/>
      <c r="M67" s="11"/>
    </row>
    <row r="68" spans="2:13" x14ac:dyDescent="0.2">
      <c r="B68" s="1"/>
      <c r="C68" s="1"/>
      <c r="D68" s="1"/>
      <c r="E68" s="1"/>
      <c r="F68" s="1"/>
      <c r="G68" s="1"/>
      <c r="H68" s="1"/>
      <c r="I68" s="1"/>
      <c r="J68" s="11"/>
      <c r="K68" s="11"/>
      <c r="L68" s="11"/>
      <c r="M68" s="11"/>
    </row>
    <row r="69" spans="2:13" x14ac:dyDescent="0.2">
      <c r="B69" s="1"/>
      <c r="C69" s="1"/>
      <c r="D69" s="1"/>
      <c r="E69" s="1"/>
      <c r="F69" s="1"/>
      <c r="G69" s="1"/>
      <c r="H69" s="1"/>
      <c r="I69" s="1"/>
      <c r="J69" s="11"/>
      <c r="K69" s="11"/>
      <c r="L69" s="11"/>
      <c r="M69" s="11"/>
    </row>
    <row r="70" spans="2:13" x14ac:dyDescent="0.2">
      <c r="B70" s="1"/>
      <c r="C70" s="1"/>
      <c r="D70" s="1"/>
      <c r="E70" s="1"/>
      <c r="F70" s="1"/>
      <c r="G70" s="1"/>
      <c r="H70" s="1"/>
      <c r="I70" s="1"/>
      <c r="J70" s="11"/>
      <c r="K70" s="11"/>
      <c r="L70" s="11"/>
      <c r="M70" s="11"/>
    </row>
  </sheetData>
  <mergeCells count="9">
    <mergeCell ref="J2:M2"/>
    <mergeCell ref="A47:J47"/>
    <mergeCell ref="A5:M5"/>
    <mergeCell ref="M8:M9"/>
    <mergeCell ref="A8:A9"/>
    <mergeCell ref="B8:I8"/>
    <mergeCell ref="J8:J9"/>
    <mergeCell ref="L8:L9"/>
    <mergeCell ref="K8:K9"/>
  </mergeCells>
  <phoneticPr fontId="0" type="noConversion"/>
  <pageMargins left="0.75" right="0.36" top="0.5" bottom="0.5" header="0.5" footer="0.5"/>
  <pageSetup paperSize="9" scale="3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CTiS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IlyashIN</dc:creator>
  <cp:lastModifiedBy>Александра</cp:lastModifiedBy>
  <cp:lastPrinted>2017-11-09T04:33:25Z</cp:lastPrinted>
  <dcterms:created xsi:type="dcterms:W3CDTF">2007-11-19T11:49:52Z</dcterms:created>
  <dcterms:modified xsi:type="dcterms:W3CDTF">2023-04-26T15:26:49Z</dcterms:modified>
</cp:coreProperties>
</file>